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690" activeTab="2"/>
  </bookViews>
  <sheets>
    <sheet name="Grafico sez. non protette" sheetId="1" r:id="rId1"/>
    <sheet name="Grafico sez. protette" sheetId="2" r:id="rId2"/>
    <sheet name="Sezioni non protette" sheetId="3" r:id="rId3"/>
    <sheet name=" Sezioni protette" sheetId="4" r:id="rId4"/>
    <sheet name="proprietà" sheetId="5" r:id="rId5"/>
  </sheets>
  <definedNames>
    <definedName name="alfa_c">'Sezioni non protette'!$G$2</definedName>
    <definedName name="c_p">' Sezioni protette'!$F$3</definedName>
    <definedName name="delta_t">'Sezioni non protette'!$G$6</definedName>
    <definedName name="delta_t_p">' Sezioni protette'!$F$8</definedName>
    <definedName name="dp">' Sezioni protette'!$F$5</definedName>
    <definedName name="eps_r">'Sezioni non protette'!$G$3</definedName>
    <definedName name="fatt_sez">'Sezioni non protette'!$G$4</definedName>
    <definedName name="fatt_sez_prot">' Sezioni protette'!$F$7</definedName>
    <definedName name="k_sh">'Sezioni non protette'!$G$5</definedName>
    <definedName name="lam_p">' Sezioni protette'!$F$2</definedName>
    <definedName name="ro_p">' Sezioni protette'!$F$4</definedName>
    <definedName name="steel">'Sezioni non protette'!$G$1</definedName>
    <definedName name="steel_p">' Sezioni protette'!$F$1</definedName>
  </definedNames>
  <calcPr fullCalcOnLoad="1"/>
</workbook>
</file>

<file path=xl/comments3.xml><?xml version="1.0" encoding="utf-8"?>
<comments xmlns="http://schemas.openxmlformats.org/spreadsheetml/2006/main">
  <authors>
    <author>Roberto</author>
  </authors>
  <commentList>
    <comment ref="F2" authorId="0">
      <text>
        <r>
          <rPr>
            <sz val="10"/>
            <rFont val="Tahoma"/>
            <family val="0"/>
          </rPr>
          <t>25 per incendio nominale ISO 834 o esterno
50 per incendio nominale idrocarburi
35 per incendio parametrico, modelli a zone</t>
        </r>
      </text>
    </comment>
  </commentList>
</comments>
</file>

<file path=xl/sharedStrings.xml><?xml version="1.0" encoding="utf-8"?>
<sst xmlns="http://schemas.openxmlformats.org/spreadsheetml/2006/main" count="83" uniqueCount="48">
  <si>
    <t>passo</t>
  </si>
  <si>
    <r>
      <t>q</t>
    </r>
    <r>
      <rPr>
        <vertAlign val="subscript"/>
        <sz val="10"/>
        <rFont val="Arial"/>
        <family val="2"/>
      </rPr>
      <t>a</t>
    </r>
  </si>
  <si>
    <t>°C</t>
  </si>
  <si>
    <r>
      <t>c</t>
    </r>
    <r>
      <rPr>
        <vertAlign val="subscript"/>
        <sz val="10"/>
        <rFont val="Arial"/>
        <family val="2"/>
      </rPr>
      <t>a</t>
    </r>
  </si>
  <si>
    <r>
      <t>l</t>
    </r>
    <r>
      <rPr>
        <vertAlign val="subscript"/>
        <sz val="10"/>
        <rFont val="Arial"/>
        <family val="2"/>
      </rPr>
      <t>a</t>
    </r>
  </si>
  <si>
    <t>W/m°C</t>
  </si>
  <si>
    <t>J/kg°C</t>
  </si>
  <si>
    <t>tempo</t>
  </si>
  <si>
    <t>temp.gas</t>
  </si>
  <si>
    <t>temp.elem</t>
  </si>
  <si>
    <r>
      <t xml:space="preserve">coeff.scambio termico per convezione </t>
    </r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</si>
  <si>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°C</t>
    </r>
  </si>
  <si>
    <r>
      <t xml:space="preserve">emissività risultante gas-elemento </t>
    </r>
    <r>
      <rPr>
        <sz val="10"/>
        <rFont val="Symbol"/>
        <family val="1"/>
      </rPr>
      <t>e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</si>
  <si>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net</t>
    </r>
  </si>
  <si>
    <r>
      <t>q</t>
    </r>
    <r>
      <rPr>
        <vertAlign val="subscript"/>
        <sz val="10"/>
        <rFont val="Arial"/>
        <family val="2"/>
      </rPr>
      <t>g</t>
    </r>
  </si>
  <si>
    <t>1/m</t>
  </si>
  <si>
    <r>
      <t xml:space="preserve">intervallo di tempo </t>
    </r>
    <r>
      <rPr>
        <sz val="10"/>
        <rFont val="Symbol"/>
        <family val="1"/>
      </rPr>
      <t>D</t>
    </r>
    <r>
      <rPr>
        <sz val="10"/>
        <rFont val="Arial"/>
        <family val="0"/>
      </rPr>
      <t>t =</t>
    </r>
  </si>
  <si>
    <t>s</t>
  </si>
  <si>
    <t>(s)</t>
  </si>
  <si>
    <t>t</t>
  </si>
  <si>
    <t>(°C)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</si>
  <si>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</si>
  <si>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fattore di sezione A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/ V =</t>
    </r>
  </si>
  <si>
    <t>acciaio al carbonio</t>
  </si>
  <si>
    <t>acciaio inox</t>
  </si>
  <si>
    <t>fattore correttivo per effetto ombra =</t>
  </si>
  <si>
    <t>tipo di acciaio (1 = inossidabile)</t>
  </si>
  <si>
    <r>
      <t>fattore di sezione per elem. protetti A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/ V =</t>
    </r>
  </si>
  <si>
    <r>
      <t xml:space="preserve">conducibilità protettivo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</si>
  <si>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W/m</t>
    </r>
    <r>
      <rPr>
        <sz val="10"/>
        <rFont val="Arial"/>
        <family val="0"/>
      </rPr>
      <t>°C</t>
    </r>
  </si>
  <si>
    <r>
      <t>calore specifico protettivo 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</si>
  <si>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kg/m</t>
    </r>
    <r>
      <rPr>
        <vertAlign val="superscript"/>
        <sz val="10"/>
        <rFont val="Arial"/>
        <family val="2"/>
      </rPr>
      <t>3</t>
    </r>
  </si>
  <si>
    <t>f</t>
  </si>
  <si>
    <t>(J/kg°C)</t>
  </si>
  <si>
    <t>(adim)</t>
  </si>
  <si>
    <r>
      <t xml:space="preserve">densità protettivo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</si>
  <si>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spessore protettivo 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</si>
  <si>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m</t>
  </si>
  <si>
    <r>
      <t>Dq</t>
    </r>
    <r>
      <rPr>
        <vertAlign val="subscript"/>
        <sz val="10"/>
        <rFont val="Arial"/>
        <family val="2"/>
      </rPr>
      <t>g</t>
    </r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</si>
  <si>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</si>
  <si>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(min)</t>
  </si>
  <si>
    <r>
      <t>Dq</t>
    </r>
    <r>
      <rPr>
        <vertAlign val="subscript"/>
        <sz val="10"/>
        <rFont val="Arial"/>
        <family val="2"/>
      </rPr>
      <t>a</t>
    </r>
  </si>
  <si>
    <t>diagrammi Franssen-Zaharia</t>
  </si>
  <si>
    <t>contenuto di umidità =</t>
  </si>
  <si>
    <r>
      <t>t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</si>
  <si>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min</t>
  </si>
  <si>
    <t>S/V</t>
  </si>
  <si>
    <t>ISO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</si>
</sst>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9" fontId="0" fillId="0" borderId="0" xfId="50" applyFont="1" applyAlignment="1">
      <alignment/>
    </xf>
    <xf numFmtId="165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55" fillId="0" borderId="0" xfId="0" applyFont="1" applyAlignment="1">
      <alignment/>
    </xf>
    <xf numFmtId="0" fontId="0" fillId="0" borderId="0" xfId="0" applyNumberForma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51"/>
          <c:w val="0.867"/>
          <c:h val="0.9215"/>
        </c:manualLayout>
      </c:layout>
      <c:scatterChart>
        <c:scatterStyle val="smoothMarker"/>
        <c:varyColors val="0"/>
        <c:ser>
          <c:idx val="1"/>
          <c:order val="0"/>
          <c:tx>
            <c:v>400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'Sezioni non protette'!$K$4:$K$37</c:f>
              <c:numCach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45</c:v>
                </c:pt>
              </c:numCache>
            </c:numRef>
          </c:xVal>
          <c:yVal>
            <c:numRef>
              <c:f>'Sezioni non protette'!$L$4:$L$37</c:f>
              <c:numCache>
                <c:ptCount val="34"/>
                <c:pt idx="0">
                  <c:v>20</c:v>
                </c:pt>
                <c:pt idx="1">
                  <c:v>430</c:v>
                </c:pt>
                <c:pt idx="2">
                  <c:v>640</c:v>
                </c:pt>
                <c:pt idx="3">
                  <c:v>661</c:v>
                </c:pt>
                <c:pt idx="4">
                  <c:v>678</c:v>
                </c:pt>
                <c:pt idx="5">
                  <c:v>693</c:v>
                </c:pt>
                <c:pt idx="6">
                  <c:v>705</c:v>
                </c:pt>
                <c:pt idx="7">
                  <c:v>716</c:v>
                </c:pt>
                <c:pt idx="8">
                  <c:v>725</c:v>
                </c:pt>
                <c:pt idx="9">
                  <c:v>732</c:v>
                </c:pt>
                <c:pt idx="10">
                  <c:v>736</c:v>
                </c:pt>
                <c:pt idx="11">
                  <c:v>743</c:v>
                </c:pt>
                <c:pt idx="12">
                  <c:v>754</c:v>
                </c:pt>
                <c:pt idx="13">
                  <c:v>767</c:v>
                </c:pt>
                <c:pt idx="14">
                  <c:v>780</c:v>
                </c:pt>
                <c:pt idx="15">
                  <c:v>790</c:v>
                </c:pt>
                <c:pt idx="16">
                  <c:v>799</c:v>
                </c:pt>
                <c:pt idx="17">
                  <c:v>807</c:v>
                </c:pt>
                <c:pt idx="18">
                  <c:v>813</c:v>
                </c:pt>
                <c:pt idx="19">
                  <c:v>820</c:v>
                </c:pt>
                <c:pt idx="20">
                  <c:v>826</c:v>
                </c:pt>
                <c:pt idx="21">
                  <c:v>831</c:v>
                </c:pt>
                <c:pt idx="22">
                  <c:v>837</c:v>
                </c:pt>
                <c:pt idx="23">
                  <c:v>842</c:v>
                </c:pt>
                <c:pt idx="24">
                  <c:v>847</c:v>
                </c:pt>
                <c:pt idx="25">
                  <c:v>852</c:v>
                </c:pt>
                <c:pt idx="26">
                  <c:v>856</c:v>
                </c:pt>
                <c:pt idx="27">
                  <c:v>861</c:v>
                </c:pt>
                <c:pt idx="28">
                  <c:v>865</c:v>
                </c:pt>
                <c:pt idx="29">
                  <c:v>870</c:v>
                </c:pt>
                <c:pt idx="30">
                  <c:v>874</c:v>
                </c:pt>
                <c:pt idx="31">
                  <c:v>878</c:v>
                </c:pt>
                <c:pt idx="32">
                  <c:v>882</c:v>
                </c:pt>
                <c:pt idx="33">
                  <c:v>900</c:v>
                </c:pt>
              </c:numCache>
            </c:numRef>
          </c:yVal>
          <c:smooth val="1"/>
        </c:ser>
        <c:ser>
          <c:idx val="2"/>
          <c:order val="1"/>
          <c:tx>
            <c:v>200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'Sezioni non protette'!$K$4:$K$37</c:f>
              <c:numCach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45</c:v>
                </c:pt>
              </c:numCache>
            </c:numRef>
          </c:xVal>
          <c:yVal>
            <c:numRef>
              <c:f>'Sezioni non protette'!$M$4:$M$37</c:f>
              <c:numCache>
                <c:ptCount val="34"/>
                <c:pt idx="0">
                  <c:v>20</c:v>
                </c:pt>
                <c:pt idx="1">
                  <c:v>291</c:v>
                </c:pt>
                <c:pt idx="2">
                  <c:v>552</c:v>
                </c:pt>
                <c:pt idx="3">
                  <c:v>587</c:v>
                </c:pt>
                <c:pt idx="4">
                  <c:v>616</c:v>
                </c:pt>
                <c:pt idx="5">
                  <c:v>642</c:v>
                </c:pt>
                <c:pt idx="6">
                  <c:v>663</c:v>
                </c:pt>
                <c:pt idx="7">
                  <c:v>682</c:v>
                </c:pt>
                <c:pt idx="8">
                  <c:v>698</c:v>
                </c:pt>
                <c:pt idx="9">
                  <c:v>711</c:v>
                </c:pt>
                <c:pt idx="10">
                  <c:v>721</c:v>
                </c:pt>
                <c:pt idx="11">
                  <c:v>729</c:v>
                </c:pt>
                <c:pt idx="12">
                  <c:v>734</c:v>
                </c:pt>
                <c:pt idx="13">
                  <c:v>738</c:v>
                </c:pt>
                <c:pt idx="14">
                  <c:v>744</c:v>
                </c:pt>
                <c:pt idx="15">
                  <c:v>754</c:v>
                </c:pt>
                <c:pt idx="16">
                  <c:v>767</c:v>
                </c:pt>
                <c:pt idx="17">
                  <c:v>780</c:v>
                </c:pt>
                <c:pt idx="18">
                  <c:v>792</c:v>
                </c:pt>
                <c:pt idx="19">
                  <c:v>803</c:v>
                </c:pt>
                <c:pt idx="20">
                  <c:v>813</c:v>
                </c:pt>
                <c:pt idx="21">
                  <c:v>821</c:v>
                </c:pt>
                <c:pt idx="22">
                  <c:v>828</c:v>
                </c:pt>
                <c:pt idx="23">
                  <c:v>835</c:v>
                </c:pt>
                <c:pt idx="24">
                  <c:v>841</c:v>
                </c:pt>
                <c:pt idx="25">
                  <c:v>846</c:v>
                </c:pt>
                <c:pt idx="26">
                  <c:v>851</c:v>
                </c:pt>
                <c:pt idx="27">
                  <c:v>856</c:v>
                </c:pt>
                <c:pt idx="28">
                  <c:v>861</c:v>
                </c:pt>
                <c:pt idx="29">
                  <c:v>866</c:v>
                </c:pt>
                <c:pt idx="30">
                  <c:v>870</c:v>
                </c:pt>
                <c:pt idx="31">
                  <c:v>874</c:v>
                </c:pt>
                <c:pt idx="32">
                  <c:v>878</c:v>
                </c:pt>
                <c:pt idx="33">
                  <c:v>897</c:v>
                </c:pt>
              </c:numCache>
            </c:numRef>
          </c:yVal>
          <c:smooth val="1"/>
        </c:ser>
        <c:ser>
          <c:idx val="3"/>
          <c:order val="2"/>
          <c:tx>
            <c:v>100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'Sezioni non protette'!$K$4:$K$37</c:f>
              <c:numCach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45</c:v>
                </c:pt>
              </c:numCache>
            </c:numRef>
          </c:xVal>
          <c:yVal>
            <c:numRef>
              <c:f>'Sezioni non protette'!$N$4:$N$37</c:f>
              <c:numCache>
                <c:ptCount val="34"/>
                <c:pt idx="0">
                  <c:v>20</c:v>
                </c:pt>
                <c:pt idx="1">
                  <c:v>177</c:v>
                </c:pt>
                <c:pt idx="2">
                  <c:v>392</c:v>
                </c:pt>
                <c:pt idx="3">
                  <c:v>432</c:v>
                </c:pt>
                <c:pt idx="4">
                  <c:v>469</c:v>
                </c:pt>
                <c:pt idx="5">
                  <c:v>503</c:v>
                </c:pt>
                <c:pt idx="6">
                  <c:v>535</c:v>
                </c:pt>
                <c:pt idx="7">
                  <c:v>565</c:v>
                </c:pt>
                <c:pt idx="8">
                  <c:v>591</c:v>
                </c:pt>
                <c:pt idx="9">
                  <c:v>616</c:v>
                </c:pt>
                <c:pt idx="10">
                  <c:v>638</c:v>
                </c:pt>
                <c:pt idx="11">
                  <c:v>658</c:v>
                </c:pt>
                <c:pt idx="12">
                  <c:v>676</c:v>
                </c:pt>
                <c:pt idx="13">
                  <c:v>692</c:v>
                </c:pt>
                <c:pt idx="14">
                  <c:v>706</c:v>
                </c:pt>
                <c:pt idx="15">
                  <c:v>717</c:v>
                </c:pt>
                <c:pt idx="16">
                  <c:v>726</c:v>
                </c:pt>
                <c:pt idx="17">
                  <c:v>732</c:v>
                </c:pt>
                <c:pt idx="18">
                  <c:v>735</c:v>
                </c:pt>
                <c:pt idx="19">
                  <c:v>740</c:v>
                </c:pt>
                <c:pt idx="20">
                  <c:v>746</c:v>
                </c:pt>
                <c:pt idx="21">
                  <c:v>756</c:v>
                </c:pt>
                <c:pt idx="22">
                  <c:v>767</c:v>
                </c:pt>
                <c:pt idx="23">
                  <c:v>780</c:v>
                </c:pt>
                <c:pt idx="24">
                  <c:v>793</c:v>
                </c:pt>
                <c:pt idx="25">
                  <c:v>805</c:v>
                </c:pt>
                <c:pt idx="26">
                  <c:v>816</c:v>
                </c:pt>
                <c:pt idx="27">
                  <c:v>827</c:v>
                </c:pt>
                <c:pt idx="28">
                  <c:v>836</c:v>
                </c:pt>
                <c:pt idx="29">
                  <c:v>844</c:v>
                </c:pt>
                <c:pt idx="30">
                  <c:v>852</c:v>
                </c:pt>
                <c:pt idx="31">
                  <c:v>859</c:v>
                </c:pt>
                <c:pt idx="32">
                  <c:v>865</c:v>
                </c:pt>
                <c:pt idx="33">
                  <c:v>890</c:v>
                </c:pt>
              </c:numCache>
            </c:numRef>
          </c:yVal>
          <c:smooth val="1"/>
        </c:ser>
        <c:ser>
          <c:idx val="4"/>
          <c:order val="3"/>
          <c:tx>
            <c:v>60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'Sezioni non protette'!$K$4:$K$37</c:f>
              <c:numCach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45</c:v>
                </c:pt>
              </c:numCache>
            </c:numRef>
          </c:xVal>
          <c:yVal>
            <c:numRef>
              <c:f>'Sezioni non protette'!$O$4:$O$37</c:f>
              <c:numCache>
                <c:ptCount val="34"/>
                <c:pt idx="0">
                  <c:v>20</c:v>
                </c:pt>
                <c:pt idx="1">
                  <c:v>121</c:v>
                </c:pt>
                <c:pt idx="2">
                  <c:v>276</c:v>
                </c:pt>
                <c:pt idx="3">
                  <c:v>308</c:v>
                </c:pt>
                <c:pt idx="4">
                  <c:v>340</c:v>
                </c:pt>
                <c:pt idx="5">
                  <c:v>371</c:v>
                </c:pt>
                <c:pt idx="6">
                  <c:v>402</c:v>
                </c:pt>
                <c:pt idx="7">
                  <c:v>432</c:v>
                </c:pt>
                <c:pt idx="8">
                  <c:v>460</c:v>
                </c:pt>
                <c:pt idx="9">
                  <c:v>487</c:v>
                </c:pt>
                <c:pt idx="10">
                  <c:v>513</c:v>
                </c:pt>
                <c:pt idx="11">
                  <c:v>538</c:v>
                </c:pt>
                <c:pt idx="12">
                  <c:v>561</c:v>
                </c:pt>
                <c:pt idx="13">
                  <c:v>583</c:v>
                </c:pt>
                <c:pt idx="14">
                  <c:v>604</c:v>
                </c:pt>
                <c:pt idx="15">
                  <c:v>623</c:v>
                </c:pt>
                <c:pt idx="16">
                  <c:v>641</c:v>
                </c:pt>
                <c:pt idx="17">
                  <c:v>658</c:v>
                </c:pt>
                <c:pt idx="18">
                  <c:v>674</c:v>
                </c:pt>
                <c:pt idx="19">
                  <c:v>688</c:v>
                </c:pt>
                <c:pt idx="20">
                  <c:v>701</c:v>
                </c:pt>
                <c:pt idx="21">
                  <c:v>712</c:v>
                </c:pt>
                <c:pt idx="22">
                  <c:v>721</c:v>
                </c:pt>
                <c:pt idx="23">
                  <c:v>728</c:v>
                </c:pt>
                <c:pt idx="24">
                  <c:v>733</c:v>
                </c:pt>
                <c:pt idx="25">
                  <c:v>736</c:v>
                </c:pt>
                <c:pt idx="26">
                  <c:v>740</c:v>
                </c:pt>
                <c:pt idx="27">
                  <c:v>745</c:v>
                </c:pt>
                <c:pt idx="28">
                  <c:v>753</c:v>
                </c:pt>
                <c:pt idx="29">
                  <c:v>763</c:v>
                </c:pt>
                <c:pt idx="30">
                  <c:v>774</c:v>
                </c:pt>
                <c:pt idx="31">
                  <c:v>786</c:v>
                </c:pt>
                <c:pt idx="32">
                  <c:v>798</c:v>
                </c:pt>
                <c:pt idx="33">
                  <c:v>852</c:v>
                </c:pt>
              </c:numCache>
            </c:numRef>
          </c:yVal>
          <c:smooth val="1"/>
        </c:ser>
        <c:ser>
          <c:idx val="5"/>
          <c:order val="4"/>
          <c:tx>
            <c:v>40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'Sezioni non protette'!$K$4:$K$37</c:f>
              <c:numCach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45</c:v>
                </c:pt>
              </c:numCache>
            </c:numRef>
          </c:xVal>
          <c:yVal>
            <c:numRef>
              <c:f>'Sezioni non protette'!$P$4:$P$37</c:f>
              <c:numCache>
                <c:ptCount val="34"/>
                <c:pt idx="0">
                  <c:v>20</c:v>
                </c:pt>
                <c:pt idx="1">
                  <c:v>90</c:v>
                </c:pt>
                <c:pt idx="2">
                  <c:v>204</c:v>
                </c:pt>
                <c:pt idx="3">
                  <c:v>228</c:v>
                </c:pt>
                <c:pt idx="4">
                  <c:v>253</c:v>
                </c:pt>
                <c:pt idx="5">
                  <c:v>278</c:v>
                </c:pt>
                <c:pt idx="6">
                  <c:v>303</c:v>
                </c:pt>
                <c:pt idx="7">
                  <c:v>328</c:v>
                </c:pt>
                <c:pt idx="8">
                  <c:v>353</c:v>
                </c:pt>
                <c:pt idx="9">
                  <c:v>377</c:v>
                </c:pt>
                <c:pt idx="10">
                  <c:v>401</c:v>
                </c:pt>
                <c:pt idx="11">
                  <c:v>425</c:v>
                </c:pt>
                <c:pt idx="12">
                  <c:v>447</c:v>
                </c:pt>
                <c:pt idx="13">
                  <c:v>470</c:v>
                </c:pt>
                <c:pt idx="14">
                  <c:v>491</c:v>
                </c:pt>
                <c:pt idx="15">
                  <c:v>512</c:v>
                </c:pt>
                <c:pt idx="16">
                  <c:v>532</c:v>
                </c:pt>
                <c:pt idx="17">
                  <c:v>551</c:v>
                </c:pt>
                <c:pt idx="18">
                  <c:v>570</c:v>
                </c:pt>
                <c:pt idx="19">
                  <c:v>588</c:v>
                </c:pt>
                <c:pt idx="20">
                  <c:v>604</c:v>
                </c:pt>
                <c:pt idx="21">
                  <c:v>621</c:v>
                </c:pt>
                <c:pt idx="22">
                  <c:v>636</c:v>
                </c:pt>
                <c:pt idx="23">
                  <c:v>651</c:v>
                </c:pt>
                <c:pt idx="24">
                  <c:v>665</c:v>
                </c:pt>
                <c:pt idx="25">
                  <c:v>678</c:v>
                </c:pt>
                <c:pt idx="26">
                  <c:v>690</c:v>
                </c:pt>
                <c:pt idx="27">
                  <c:v>701</c:v>
                </c:pt>
                <c:pt idx="28">
                  <c:v>711</c:v>
                </c:pt>
                <c:pt idx="29">
                  <c:v>719</c:v>
                </c:pt>
                <c:pt idx="30">
                  <c:v>726</c:v>
                </c:pt>
                <c:pt idx="31">
                  <c:v>731</c:v>
                </c:pt>
                <c:pt idx="32">
                  <c:v>734</c:v>
                </c:pt>
                <c:pt idx="33">
                  <c:v>761</c:v>
                </c:pt>
              </c:numCache>
            </c:numRef>
          </c:yVal>
          <c:smooth val="1"/>
        </c:ser>
        <c:ser>
          <c:idx val="6"/>
          <c:order val="5"/>
          <c:tx>
            <c:v>25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'Sezioni non protette'!$K$4:$K$37</c:f>
              <c:numCach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45</c:v>
                </c:pt>
              </c:numCache>
            </c:numRef>
          </c:xVal>
          <c:yVal>
            <c:numRef>
              <c:f>'Sezioni non protette'!$Q$4:$Q$37</c:f>
              <c:numCache>
                <c:ptCount val="34"/>
                <c:pt idx="0">
                  <c:v>20</c:v>
                </c:pt>
                <c:pt idx="1">
                  <c:v>65</c:v>
                </c:pt>
                <c:pt idx="2">
                  <c:v>142</c:v>
                </c:pt>
                <c:pt idx="3">
                  <c:v>159</c:v>
                </c:pt>
                <c:pt idx="4">
                  <c:v>177</c:v>
                </c:pt>
                <c:pt idx="5">
                  <c:v>194</c:v>
                </c:pt>
                <c:pt idx="6">
                  <c:v>212</c:v>
                </c:pt>
                <c:pt idx="7">
                  <c:v>230</c:v>
                </c:pt>
                <c:pt idx="8">
                  <c:v>249</c:v>
                </c:pt>
                <c:pt idx="9">
                  <c:v>267</c:v>
                </c:pt>
                <c:pt idx="10">
                  <c:v>286</c:v>
                </c:pt>
                <c:pt idx="11">
                  <c:v>304</c:v>
                </c:pt>
                <c:pt idx="12">
                  <c:v>323</c:v>
                </c:pt>
                <c:pt idx="13">
                  <c:v>341</c:v>
                </c:pt>
                <c:pt idx="14">
                  <c:v>360</c:v>
                </c:pt>
                <c:pt idx="15">
                  <c:v>378</c:v>
                </c:pt>
                <c:pt idx="16">
                  <c:v>396</c:v>
                </c:pt>
                <c:pt idx="17">
                  <c:v>414</c:v>
                </c:pt>
                <c:pt idx="18">
                  <c:v>431</c:v>
                </c:pt>
                <c:pt idx="19">
                  <c:v>449</c:v>
                </c:pt>
                <c:pt idx="20">
                  <c:v>466</c:v>
                </c:pt>
                <c:pt idx="21">
                  <c:v>482</c:v>
                </c:pt>
                <c:pt idx="22">
                  <c:v>498</c:v>
                </c:pt>
                <c:pt idx="23">
                  <c:v>514</c:v>
                </c:pt>
                <c:pt idx="24">
                  <c:v>530</c:v>
                </c:pt>
                <c:pt idx="25">
                  <c:v>545</c:v>
                </c:pt>
                <c:pt idx="26">
                  <c:v>559</c:v>
                </c:pt>
                <c:pt idx="27">
                  <c:v>573</c:v>
                </c:pt>
                <c:pt idx="28">
                  <c:v>587</c:v>
                </c:pt>
                <c:pt idx="29">
                  <c:v>601</c:v>
                </c:pt>
                <c:pt idx="30">
                  <c:v>614</c:v>
                </c:pt>
                <c:pt idx="31">
                  <c:v>626</c:v>
                </c:pt>
                <c:pt idx="32">
                  <c:v>638</c:v>
                </c:pt>
                <c:pt idx="33">
                  <c:v>692</c:v>
                </c:pt>
              </c:numCache>
            </c:numRef>
          </c:yVal>
          <c:smooth val="1"/>
        </c:ser>
        <c:ser>
          <c:idx val="0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'Sezioni non protette'!$K$4:$K$37</c:f>
              <c:numCach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45</c:v>
                </c:pt>
              </c:numCache>
            </c:numRef>
          </c:xVal>
          <c:yVal>
            <c:numRef>
              <c:f>'Sezioni non protette'!$R$4:$R$37</c:f>
              <c:numCache>
                <c:ptCount val="34"/>
                <c:pt idx="0">
                  <c:v>20</c:v>
                </c:pt>
                <c:pt idx="1">
                  <c:v>576.4104305683087</c:v>
                </c:pt>
                <c:pt idx="2">
                  <c:v>678.4273315131342</c:v>
                </c:pt>
                <c:pt idx="3">
                  <c:v>692.5395522924949</c:v>
                </c:pt>
                <c:pt idx="4">
                  <c:v>705.4362483218545</c:v>
                </c:pt>
                <c:pt idx="5">
                  <c:v>717.3103081791287</c:v>
                </c:pt>
                <c:pt idx="6">
                  <c:v>728.3120630017797</c:v>
                </c:pt>
                <c:pt idx="7">
                  <c:v>738.5609527591754</c:v>
                </c:pt>
                <c:pt idx="8">
                  <c:v>748.1534500532408</c:v>
                </c:pt>
                <c:pt idx="9">
                  <c:v>757.1685956689603</c:v>
                </c:pt>
                <c:pt idx="10">
                  <c:v>765.6719607710663</c:v>
                </c:pt>
                <c:pt idx="11">
                  <c:v>773.7185436320716</c:v>
                </c:pt>
                <c:pt idx="12">
                  <c:v>781.3549272309881</c:v>
                </c:pt>
                <c:pt idx="13">
                  <c:v>788.6209130917173</c:v>
                </c:pt>
                <c:pt idx="14">
                  <c:v>795.5507768948233</c:v>
                </c:pt>
                <c:pt idx="15">
                  <c:v>802.1742462990397</c:v>
                </c:pt>
                <c:pt idx="16">
                  <c:v>808.517271607682</c:v>
                </c:pt>
                <c:pt idx="17">
                  <c:v>814.6026398100687</c:v>
                </c:pt>
                <c:pt idx="18">
                  <c:v>820.4504687083137</c:v>
                </c:pt>
                <c:pt idx="19">
                  <c:v>826.0786081777427</c:v>
                </c:pt>
                <c:pt idx="20">
                  <c:v>831.5029687484201</c:v>
                </c:pt>
                <c:pt idx="21">
                  <c:v>836.7377927539765</c:v>
                </c:pt>
                <c:pt idx="22">
                  <c:v>841.7958796883296</c:v>
                </c:pt>
                <c:pt idx="23">
                  <c:v>846.688774748029</c:v>
                </c:pt>
                <c:pt idx="24">
                  <c:v>851.4269275492967</c:v>
                </c:pt>
                <c:pt idx="25">
                  <c:v>856.0198265081988</c:v>
                </c:pt>
                <c:pt idx="26">
                  <c:v>860.4761132290608</c:v>
                </c:pt>
                <c:pt idx="27">
                  <c:v>864.8036803672526</c:v>
                </c:pt>
                <c:pt idx="28">
                  <c:v>869.0097557510089</c:v>
                </c:pt>
                <c:pt idx="29">
                  <c:v>873.1009750144383</c:v>
                </c:pt>
                <c:pt idx="30">
                  <c:v>877.0834445746411</c:v>
                </c:pt>
                <c:pt idx="31">
                  <c:v>880.9627964535247</c:v>
                </c:pt>
                <c:pt idx="32">
                  <c:v>884.7442361796808</c:v>
                </c:pt>
                <c:pt idx="33">
                  <c:v>902.339984657452</c:v>
                </c:pt>
              </c:numCache>
            </c:numRef>
          </c:yVal>
          <c:smooth val="1"/>
        </c:ser>
        <c:axId val="2566877"/>
        <c:axId val="23101894"/>
      </c:scatterChart>
      <c:valAx>
        <c:axId val="256687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crossBetween val="midCat"/>
        <c:dispUnits/>
      </c:valAx>
      <c:valAx>
        <c:axId val="2310189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crossBetween val="midCat"/>
        <c:dispUnits/>
      </c:valAx>
      <c:spPr>
        <a:gradFill rotWithShape="1">
          <a:gsLst>
            <a:gs pos="0">
              <a:srgbClr val="B9CDE5"/>
            </a:gs>
            <a:gs pos="50000">
              <a:srgbClr val="DCE6F2"/>
            </a:gs>
            <a:gs pos="5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5175"/>
          <c:w val="0.8715"/>
          <c:h val="0.871"/>
        </c:manualLayout>
      </c:layout>
      <c:scatterChart>
        <c:scatterStyle val="smoothMarker"/>
        <c:varyColors val="0"/>
        <c:ser>
          <c:idx val="1"/>
          <c:order val="0"/>
          <c:tx>
            <c:v>200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Sezioni protette'!$K$4:$K$28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</c:numCache>
            </c:numRef>
          </c:xVal>
          <c:yVal>
            <c:numRef>
              <c:f>' Sezioni protette'!$L$4:$L$28</c:f>
              <c:numCache>
                <c:ptCount val="25"/>
                <c:pt idx="0">
                  <c:v>20</c:v>
                </c:pt>
                <c:pt idx="1">
                  <c:v>37</c:v>
                </c:pt>
                <c:pt idx="2">
                  <c:v>60</c:v>
                </c:pt>
                <c:pt idx="3">
                  <c:v>84</c:v>
                </c:pt>
                <c:pt idx="4">
                  <c:v>108</c:v>
                </c:pt>
                <c:pt idx="5">
                  <c:v>132</c:v>
                </c:pt>
                <c:pt idx="6">
                  <c:v>156</c:v>
                </c:pt>
                <c:pt idx="7">
                  <c:v>179</c:v>
                </c:pt>
                <c:pt idx="8">
                  <c:v>202</c:v>
                </c:pt>
                <c:pt idx="9">
                  <c:v>225</c:v>
                </c:pt>
                <c:pt idx="10">
                  <c:v>247</c:v>
                </c:pt>
                <c:pt idx="11">
                  <c:v>268</c:v>
                </c:pt>
                <c:pt idx="12">
                  <c:v>289</c:v>
                </c:pt>
                <c:pt idx="13">
                  <c:v>310</c:v>
                </c:pt>
                <c:pt idx="14">
                  <c:v>330</c:v>
                </c:pt>
                <c:pt idx="15">
                  <c:v>349</c:v>
                </c:pt>
                <c:pt idx="16">
                  <c:v>368</c:v>
                </c:pt>
                <c:pt idx="17">
                  <c:v>386</c:v>
                </c:pt>
                <c:pt idx="18">
                  <c:v>404</c:v>
                </c:pt>
                <c:pt idx="19">
                  <c:v>422</c:v>
                </c:pt>
                <c:pt idx="20">
                  <c:v>439</c:v>
                </c:pt>
                <c:pt idx="21">
                  <c:v>455</c:v>
                </c:pt>
                <c:pt idx="22">
                  <c:v>471</c:v>
                </c:pt>
                <c:pt idx="23">
                  <c:v>487</c:v>
                </c:pt>
                <c:pt idx="24">
                  <c:v>502</c:v>
                </c:pt>
              </c:numCache>
            </c:numRef>
          </c:yVal>
          <c:smooth val="1"/>
        </c:ser>
        <c:ser>
          <c:idx val="2"/>
          <c:order val="1"/>
          <c:tx>
            <c:v>400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Sezioni protette'!$K$4:$K$28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</c:numCache>
            </c:numRef>
          </c:xVal>
          <c:yVal>
            <c:numRef>
              <c:f>' Sezioni protette'!$M$4:$M$28</c:f>
              <c:numCache>
                <c:ptCount val="25"/>
                <c:pt idx="0">
                  <c:v>20</c:v>
                </c:pt>
                <c:pt idx="1">
                  <c:v>54</c:v>
                </c:pt>
                <c:pt idx="2">
                  <c:v>97</c:v>
                </c:pt>
                <c:pt idx="3">
                  <c:v>139</c:v>
                </c:pt>
                <c:pt idx="4">
                  <c:v>181</c:v>
                </c:pt>
                <c:pt idx="5">
                  <c:v>222</c:v>
                </c:pt>
                <c:pt idx="6">
                  <c:v>260</c:v>
                </c:pt>
                <c:pt idx="7">
                  <c:v>298</c:v>
                </c:pt>
                <c:pt idx="8">
                  <c:v>333</c:v>
                </c:pt>
                <c:pt idx="9">
                  <c:v>367</c:v>
                </c:pt>
                <c:pt idx="10">
                  <c:v>399</c:v>
                </c:pt>
                <c:pt idx="11">
                  <c:v>430</c:v>
                </c:pt>
                <c:pt idx="12">
                  <c:v>459</c:v>
                </c:pt>
                <c:pt idx="13">
                  <c:v>486</c:v>
                </c:pt>
                <c:pt idx="14">
                  <c:v>512</c:v>
                </c:pt>
                <c:pt idx="15">
                  <c:v>537</c:v>
                </c:pt>
                <c:pt idx="16">
                  <c:v>560</c:v>
                </c:pt>
                <c:pt idx="17">
                  <c:v>582</c:v>
                </c:pt>
                <c:pt idx="18">
                  <c:v>603</c:v>
                </c:pt>
                <c:pt idx="19">
                  <c:v>623</c:v>
                </c:pt>
                <c:pt idx="20">
                  <c:v>642</c:v>
                </c:pt>
                <c:pt idx="21">
                  <c:v>660</c:v>
                </c:pt>
                <c:pt idx="22">
                  <c:v>677</c:v>
                </c:pt>
                <c:pt idx="23">
                  <c:v>692</c:v>
                </c:pt>
                <c:pt idx="24">
                  <c:v>706</c:v>
                </c:pt>
              </c:numCache>
            </c:numRef>
          </c:yVal>
          <c:smooth val="1"/>
        </c:ser>
        <c:ser>
          <c:idx val="3"/>
          <c:order val="2"/>
          <c:tx>
            <c:v>600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Sezioni protette'!$K$4:$K$28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</c:numCache>
            </c:numRef>
          </c:xVal>
          <c:yVal>
            <c:numRef>
              <c:f>' Sezioni protette'!$N$4:$N$28</c:f>
              <c:numCache>
                <c:ptCount val="25"/>
                <c:pt idx="0">
                  <c:v>20</c:v>
                </c:pt>
                <c:pt idx="1">
                  <c:v>70</c:v>
                </c:pt>
                <c:pt idx="2">
                  <c:v>130</c:v>
                </c:pt>
                <c:pt idx="3">
                  <c:v>188</c:v>
                </c:pt>
                <c:pt idx="4">
                  <c:v>244</c:v>
                </c:pt>
                <c:pt idx="5">
                  <c:v>296</c:v>
                </c:pt>
                <c:pt idx="6">
                  <c:v>345</c:v>
                </c:pt>
                <c:pt idx="7">
                  <c:v>391</c:v>
                </c:pt>
                <c:pt idx="8">
                  <c:v>433</c:v>
                </c:pt>
                <c:pt idx="9">
                  <c:v>472</c:v>
                </c:pt>
                <c:pt idx="10">
                  <c:v>509</c:v>
                </c:pt>
                <c:pt idx="11">
                  <c:v>542</c:v>
                </c:pt>
                <c:pt idx="12">
                  <c:v>573</c:v>
                </c:pt>
                <c:pt idx="13">
                  <c:v>602</c:v>
                </c:pt>
                <c:pt idx="14">
                  <c:v>629</c:v>
                </c:pt>
                <c:pt idx="15">
                  <c:v>654</c:v>
                </c:pt>
                <c:pt idx="16">
                  <c:v>677</c:v>
                </c:pt>
                <c:pt idx="17">
                  <c:v>697</c:v>
                </c:pt>
                <c:pt idx="18">
                  <c:v>714</c:v>
                </c:pt>
                <c:pt idx="19">
                  <c:v>727</c:v>
                </c:pt>
                <c:pt idx="20">
                  <c:v>734</c:v>
                </c:pt>
                <c:pt idx="21">
                  <c:v>738</c:v>
                </c:pt>
                <c:pt idx="22">
                  <c:v>747</c:v>
                </c:pt>
                <c:pt idx="23">
                  <c:v>760</c:v>
                </c:pt>
                <c:pt idx="24">
                  <c:v>777</c:v>
                </c:pt>
              </c:numCache>
            </c:numRef>
          </c:yVal>
          <c:smooth val="1"/>
        </c:ser>
        <c:ser>
          <c:idx val="4"/>
          <c:order val="3"/>
          <c:tx>
            <c:v>800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Sezioni protette'!$K$4:$K$28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</c:numCache>
            </c:numRef>
          </c:xVal>
          <c:yVal>
            <c:numRef>
              <c:f>' Sezioni protette'!$O$4:$O$28</c:f>
              <c:numCache>
                <c:ptCount val="25"/>
                <c:pt idx="0">
                  <c:v>20</c:v>
                </c:pt>
                <c:pt idx="1">
                  <c:v>85</c:v>
                </c:pt>
                <c:pt idx="2">
                  <c:v>160</c:v>
                </c:pt>
                <c:pt idx="3">
                  <c:v>232</c:v>
                </c:pt>
                <c:pt idx="4">
                  <c:v>298</c:v>
                </c:pt>
                <c:pt idx="5">
                  <c:v>359</c:v>
                </c:pt>
                <c:pt idx="6">
                  <c:v>414</c:v>
                </c:pt>
                <c:pt idx="7">
                  <c:v>465</c:v>
                </c:pt>
                <c:pt idx="8">
                  <c:v>510</c:v>
                </c:pt>
                <c:pt idx="9">
                  <c:v>552</c:v>
                </c:pt>
                <c:pt idx="10">
                  <c:v>589</c:v>
                </c:pt>
                <c:pt idx="11">
                  <c:v>623</c:v>
                </c:pt>
                <c:pt idx="12">
                  <c:v>654</c:v>
                </c:pt>
                <c:pt idx="13">
                  <c:v>681</c:v>
                </c:pt>
                <c:pt idx="14">
                  <c:v>705</c:v>
                </c:pt>
                <c:pt idx="15">
                  <c:v>723</c:v>
                </c:pt>
                <c:pt idx="16">
                  <c:v>733</c:v>
                </c:pt>
                <c:pt idx="17">
                  <c:v>739</c:v>
                </c:pt>
                <c:pt idx="18">
                  <c:v>751</c:v>
                </c:pt>
                <c:pt idx="19">
                  <c:v>769</c:v>
                </c:pt>
                <c:pt idx="20">
                  <c:v>792</c:v>
                </c:pt>
                <c:pt idx="21">
                  <c:v>817</c:v>
                </c:pt>
                <c:pt idx="22">
                  <c:v>843</c:v>
                </c:pt>
                <c:pt idx="23">
                  <c:v>869</c:v>
                </c:pt>
                <c:pt idx="24">
                  <c:v>893</c:v>
                </c:pt>
              </c:numCache>
            </c:numRef>
          </c:yVal>
          <c:smooth val="1"/>
        </c:ser>
        <c:ser>
          <c:idx val="5"/>
          <c:order val="4"/>
          <c:tx>
            <c:v>1200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Sezioni protette'!$K$4:$K$28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</c:numCache>
            </c:numRef>
          </c:xVal>
          <c:yVal>
            <c:numRef>
              <c:f>' Sezioni protette'!$P$4:$P$28</c:f>
              <c:numCache>
                <c:ptCount val="25"/>
                <c:pt idx="0">
                  <c:v>20</c:v>
                </c:pt>
                <c:pt idx="1">
                  <c:v>113</c:v>
                </c:pt>
                <c:pt idx="2">
                  <c:v>215</c:v>
                </c:pt>
                <c:pt idx="3">
                  <c:v>306</c:v>
                </c:pt>
                <c:pt idx="4">
                  <c:v>388</c:v>
                </c:pt>
                <c:pt idx="5">
                  <c:v>459</c:v>
                </c:pt>
                <c:pt idx="6">
                  <c:v>520</c:v>
                </c:pt>
                <c:pt idx="7">
                  <c:v>573</c:v>
                </c:pt>
                <c:pt idx="8">
                  <c:v>620</c:v>
                </c:pt>
                <c:pt idx="9">
                  <c:v>661</c:v>
                </c:pt>
                <c:pt idx="10">
                  <c:v>695</c:v>
                </c:pt>
                <c:pt idx="11">
                  <c:v>721</c:v>
                </c:pt>
                <c:pt idx="12">
                  <c:v>734</c:v>
                </c:pt>
                <c:pt idx="13">
                  <c:v>744</c:v>
                </c:pt>
                <c:pt idx="14">
                  <c:v>765</c:v>
                </c:pt>
                <c:pt idx="15">
                  <c:v>795</c:v>
                </c:pt>
                <c:pt idx="16">
                  <c:v>828</c:v>
                </c:pt>
                <c:pt idx="17">
                  <c:v>861</c:v>
                </c:pt>
                <c:pt idx="18">
                  <c:v>892</c:v>
                </c:pt>
                <c:pt idx="19">
                  <c:v>921</c:v>
                </c:pt>
                <c:pt idx="20">
                  <c:v>948</c:v>
                </c:pt>
                <c:pt idx="21">
                  <c:v>972</c:v>
                </c:pt>
                <c:pt idx="22">
                  <c:v>993</c:v>
                </c:pt>
                <c:pt idx="23">
                  <c:v>1013</c:v>
                </c:pt>
                <c:pt idx="24">
                  <c:v>1031</c:v>
                </c:pt>
              </c:numCache>
            </c:numRef>
          </c:yVal>
          <c:smooth val="1"/>
        </c:ser>
        <c:ser>
          <c:idx val="6"/>
          <c:order val="5"/>
          <c:tx>
            <c:v>2000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Sezioni protette'!$K$4:$K$28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</c:numCache>
            </c:numRef>
          </c:xVal>
          <c:yVal>
            <c:numRef>
              <c:f>' Sezioni protette'!$Q$4:$Q$28</c:f>
              <c:numCache>
                <c:ptCount val="25"/>
                <c:pt idx="0">
                  <c:v>20</c:v>
                </c:pt>
                <c:pt idx="1">
                  <c:v>163</c:v>
                </c:pt>
                <c:pt idx="2">
                  <c:v>304</c:v>
                </c:pt>
                <c:pt idx="3">
                  <c:v>421</c:v>
                </c:pt>
                <c:pt idx="4">
                  <c:v>514</c:v>
                </c:pt>
                <c:pt idx="5">
                  <c:v>589</c:v>
                </c:pt>
                <c:pt idx="6">
                  <c:v>650</c:v>
                </c:pt>
                <c:pt idx="7">
                  <c:v>699</c:v>
                </c:pt>
                <c:pt idx="8">
                  <c:v>730</c:v>
                </c:pt>
                <c:pt idx="9">
                  <c:v>743</c:v>
                </c:pt>
                <c:pt idx="10">
                  <c:v>773</c:v>
                </c:pt>
                <c:pt idx="11">
                  <c:v>816</c:v>
                </c:pt>
                <c:pt idx="12">
                  <c:v>859</c:v>
                </c:pt>
                <c:pt idx="13">
                  <c:v>900</c:v>
                </c:pt>
                <c:pt idx="14">
                  <c:v>935</c:v>
                </c:pt>
                <c:pt idx="15">
                  <c:v>965</c:v>
                </c:pt>
                <c:pt idx="16">
                  <c:v>990</c:v>
                </c:pt>
                <c:pt idx="17">
                  <c:v>1013</c:v>
                </c:pt>
                <c:pt idx="18">
                  <c:v>1032</c:v>
                </c:pt>
                <c:pt idx="19">
                  <c:v>1049</c:v>
                </c:pt>
                <c:pt idx="20">
                  <c:v>1065</c:v>
                </c:pt>
                <c:pt idx="21">
                  <c:v>1078</c:v>
                </c:pt>
                <c:pt idx="22">
                  <c:v>1090</c:v>
                </c:pt>
                <c:pt idx="23">
                  <c:v>1101</c:v>
                </c:pt>
                <c:pt idx="24">
                  <c:v>1112</c:v>
                </c:pt>
              </c:numCache>
            </c:numRef>
          </c:yVal>
          <c:smooth val="1"/>
        </c:ser>
        <c:ser>
          <c:idx val="0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Sezioni protette'!$K$4:$K$28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</c:numCache>
            </c:numRef>
          </c:xVal>
          <c:yVal>
            <c:numRef>
              <c:f>' Sezioni protette'!$R$4:$R$28</c:f>
              <c:numCache>
                <c:ptCount val="25"/>
                <c:pt idx="0">
                  <c:v>20</c:v>
                </c:pt>
                <c:pt idx="1">
                  <c:v>678.4273315131342</c:v>
                </c:pt>
                <c:pt idx="2">
                  <c:v>781.3549272309881</c:v>
                </c:pt>
                <c:pt idx="3">
                  <c:v>841.7958796883296</c:v>
                </c:pt>
                <c:pt idx="4">
                  <c:v>884.7442361796808</c:v>
                </c:pt>
                <c:pt idx="5">
                  <c:v>918.0848085539628</c:v>
                </c:pt>
                <c:pt idx="6">
                  <c:v>945.340051348972</c:v>
                </c:pt>
                <c:pt idx="7">
                  <c:v>968.3921871333757</c:v>
                </c:pt>
                <c:pt idx="8">
                  <c:v>988.366020183992</c:v>
                </c:pt>
                <c:pt idx="9">
                  <c:v>1005.987666328203</c:v>
                </c:pt>
                <c:pt idx="10">
                  <c:v>1021.753218049062</c:v>
                </c:pt>
                <c:pt idx="11">
                  <c:v>1036.0166884021564</c:v>
                </c:pt>
                <c:pt idx="12">
                  <c:v>1049.039568745648</c:v>
                </c:pt>
                <c:pt idx="13">
                  <c:v>1061.0205016811349</c:v>
                </c:pt>
                <c:pt idx="14">
                  <c:v>1072.1139363452658</c:v>
                </c:pt>
                <c:pt idx="15">
                  <c:v>1082.4423375540025</c:v>
                </c:pt>
                <c:pt idx="16">
                  <c:v>1092.1044497619168</c:v>
                </c:pt>
                <c:pt idx="17">
                  <c:v>1101.1810531951505</c:v>
                </c:pt>
                <c:pt idx="18">
                  <c:v>1109.7390733808263</c:v>
                </c:pt>
                <c:pt idx="19">
                  <c:v>1117.8345788482843</c:v>
                </c:pt>
                <c:pt idx="20">
                  <c:v>1125.5150095121585</c:v>
                </c:pt>
                <c:pt idx="21">
                  <c:v>1132.8208611366174</c:v>
                </c:pt>
                <c:pt idx="22">
                  <c:v>1139.7869778087106</c:v>
                </c:pt>
                <c:pt idx="23">
                  <c:v>1146.443557033885</c:v>
                </c:pt>
                <c:pt idx="24">
                  <c:v>1152.8169408772842</c:v>
                </c:pt>
              </c:numCache>
            </c:numRef>
          </c:yVal>
          <c:smooth val="1"/>
        </c:ser>
        <c:axId val="6590455"/>
        <c:axId val="59314096"/>
      </c:scatterChart>
      <c:valAx>
        <c:axId val="6590455"/>
        <c:scaling>
          <c:orientation val="minMax"/>
          <c:max val="2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4096"/>
        <c:crosses val="autoZero"/>
        <c:crossBetween val="midCat"/>
        <c:dispUnits/>
        <c:majorUnit val="30"/>
        <c:minorUnit val="30"/>
      </c:valAx>
      <c:valAx>
        <c:axId val="5931409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crossBetween val="midCat"/>
        <c:dispUnits/>
      </c:valAx>
      <c:spPr>
        <a:gradFill rotWithShape="1">
          <a:gsLst>
            <a:gs pos="0">
              <a:srgbClr val="B9CDE5"/>
            </a:gs>
            <a:gs pos="50000">
              <a:srgbClr val="DCE6F2"/>
            </a:gs>
            <a:gs pos="50000">
              <a:srgbClr val="0B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3375"/>
          <c:w val="0.8895"/>
          <c:h val="0.85"/>
        </c:manualLayout>
      </c:layout>
      <c:scatterChart>
        <c:scatterStyle val="smoothMarker"/>
        <c:varyColors val="0"/>
        <c:ser>
          <c:idx val="0"/>
          <c:order val="0"/>
          <c:tx>
            <c:v>carbonio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proprietà!$A$4:$A$44</c:f>
              <c:numCache/>
            </c:numRef>
          </c:xVal>
          <c:yVal>
            <c:numRef>
              <c:f>proprietà!$B$4:$B$44</c:f>
              <c:numCache/>
            </c:numRef>
          </c:yVal>
          <c:smooth val="1"/>
        </c:ser>
        <c:ser>
          <c:idx val="1"/>
          <c:order val="1"/>
          <c:tx>
            <c:v>inox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proprietà!$A$4:$A$44</c:f>
              <c:numCache/>
            </c:numRef>
          </c:xVal>
          <c:yVal>
            <c:numRef>
              <c:f>proprietà!$D$4:$D$44</c:f>
              <c:numCache/>
            </c:numRef>
          </c:yVal>
          <c:smooth val="1"/>
        </c:ser>
        <c:axId val="64064817"/>
        <c:axId val="39712442"/>
      </c:scatterChart>
      <c:valAx>
        <c:axId val="64064817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2442"/>
        <c:crosses val="autoZero"/>
        <c:crossBetween val="midCat"/>
        <c:dispUnits/>
      </c:valAx>
      <c:valAx>
        <c:axId val="3971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calore specifico (J/kg°C)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08875"/>
          <c:w val="0.227"/>
          <c:h val="0.1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35"/>
          <c:w val="0.91875"/>
          <c:h val="0.8505"/>
        </c:manualLayout>
      </c:layout>
      <c:scatterChart>
        <c:scatterStyle val="smoothMarker"/>
        <c:varyColors val="0"/>
        <c:ser>
          <c:idx val="0"/>
          <c:order val="0"/>
          <c:tx>
            <c:v>carbonio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proprietà!$A$4:$A$44</c:f>
              <c:numCache/>
            </c:numRef>
          </c:xVal>
          <c:yVal>
            <c:numRef>
              <c:f>proprietà!$C$4:$C$44</c:f>
              <c:numCache/>
            </c:numRef>
          </c:yVal>
          <c:smooth val="1"/>
        </c:ser>
        <c:ser>
          <c:idx val="1"/>
          <c:order val="1"/>
          <c:tx>
            <c:v>inox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proprietà!$A$4:$A$44</c:f>
              <c:numCache/>
            </c:numRef>
          </c:xVal>
          <c:yVal>
            <c:numRef>
              <c:f>proprietà!$E$4:$E$44</c:f>
              <c:numCache/>
            </c:numRef>
          </c:yVal>
          <c:smooth val="1"/>
        </c:ser>
        <c:axId val="21867659"/>
        <c:axId val="62591204"/>
      </c:scatterChart>
      <c:valAx>
        <c:axId val="21867659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crossBetween val="midCat"/>
        <c:dispUnits/>
      </c:valAx>
      <c:valAx>
        <c:axId val="6259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conducibilità (W/m°C)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0885"/>
          <c:w val="0.226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0.1815</cdr:y>
    </cdr:from>
    <cdr:to>
      <cdr:x>0.25675</cdr:x>
      <cdr:y>0.2345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1104900"/>
          <a:ext cx="12001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V = 400</a:t>
          </a:r>
        </a:p>
      </cdr:txBody>
    </cdr:sp>
  </cdr:relSizeAnchor>
  <cdr:relSizeAnchor xmlns:cdr="http://schemas.openxmlformats.org/drawingml/2006/chartDrawing">
    <cdr:from>
      <cdr:x>0.76275</cdr:x>
      <cdr:y>0.338</cdr:y>
    </cdr:from>
    <cdr:to>
      <cdr:x>0.87075</cdr:x>
      <cdr:y>0.391</cdr:y>
    </cdr:to>
    <cdr:sp>
      <cdr:nvSpPr>
        <cdr:cNvPr id="2" name="Text Box 2"/>
        <cdr:cNvSpPr txBox="1">
          <a:spLocks noChangeArrowheads="1"/>
        </cdr:cNvSpPr>
      </cdr:nvSpPr>
      <cdr:spPr>
        <a:xfrm>
          <a:off x="7134225" y="2066925"/>
          <a:ext cx="1009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V =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  <cdr:relSizeAnchor xmlns:cdr="http://schemas.openxmlformats.org/drawingml/2006/chartDrawing">
    <cdr:from>
      <cdr:x>0.13025</cdr:x>
      <cdr:y>0.24375</cdr:y>
    </cdr:from>
    <cdr:to>
      <cdr:x>0.2575</cdr:x>
      <cdr:y>0.29675</cdr:y>
    </cdr:to>
    <cdr:sp>
      <cdr:nvSpPr>
        <cdr:cNvPr id="3" name="Text Box 1"/>
        <cdr:cNvSpPr txBox="1">
          <a:spLocks noChangeArrowheads="1"/>
        </cdr:cNvSpPr>
      </cdr:nvSpPr>
      <cdr:spPr>
        <a:xfrm>
          <a:off x="1209675" y="1485900"/>
          <a:ext cx="1190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V = 200</a:t>
          </a:r>
        </a:p>
      </cdr:txBody>
    </cdr:sp>
  </cdr:relSizeAnchor>
  <cdr:relSizeAnchor xmlns:cdr="http://schemas.openxmlformats.org/drawingml/2006/chartDrawing">
    <cdr:from>
      <cdr:x>0.75225</cdr:x>
      <cdr:y>0.29</cdr:y>
    </cdr:from>
    <cdr:to>
      <cdr:x>0.88025</cdr:x>
      <cdr:y>0.343</cdr:y>
    </cdr:to>
    <cdr:sp>
      <cdr:nvSpPr>
        <cdr:cNvPr id="4" name="Text Box 1"/>
        <cdr:cNvSpPr txBox="1">
          <a:spLocks noChangeArrowheads="1"/>
        </cdr:cNvSpPr>
      </cdr:nvSpPr>
      <cdr:spPr>
        <a:xfrm>
          <a:off x="7029450" y="1771650"/>
          <a:ext cx="12001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V =  40</a:t>
          </a:r>
        </a:p>
      </cdr:txBody>
    </cdr:sp>
  </cdr:relSizeAnchor>
  <cdr:relSizeAnchor xmlns:cdr="http://schemas.openxmlformats.org/drawingml/2006/chartDrawing">
    <cdr:from>
      <cdr:x>0.75375</cdr:x>
      <cdr:y>0.243</cdr:y>
    </cdr:from>
    <cdr:to>
      <cdr:x>0.882</cdr:x>
      <cdr:y>0.296</cdr:y>
    </cdr:to>
    <cdr:sp>
      <cdr:nvSpPr>
        <cdr:cNvPr id="5" name="Text Box 1"/>
        <cdr:cNvSpPr txBox="1">
          <a:spLocks noChangeArrowheads="1"/>
        </cdr:cNvSpPr>
      </cdr:nvSpPr>
      <cdr:spPr>
        <a:xfrm>
          <a:off x="7048500" y="1485900"/>
          <a:ext cx="12001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V =  60</a:t>
          </a:r>
        </a:p>
      </cdr:txBody>
    </cdr:sp>
  </cdr:relSizeAnchor>
  <cdr:relSizeAnchor xmlns:cdr="http://schemas.openxmlformats.org/drawingml/2006/chartDrawing">
    <cdr:from>
      <cdr:x>0.757</cdr:x>
      <cdr:y>0.19575</cdr:y>
    </cdr:from>
    <cdr:to>
      <cdr:x>0.88525</cdr:x>
      <cdr:y>0.24875</cdr:y>
    </cdr:to>
    <cdr:sp>
      <cdr:nvSpPr>
        <cdr:cNvPr id="6" name="Text Box 1"/>
        <cdr:cNvSpPr txBox="1">
          <a:spLocks noChangeArrowheads="1"/>
        </cdr:cNvSpPr>
      </cdr:nvSpPr>
      <cdr:spPr>
        <a:xfrm>
          <a:off x="7077075" y="1190625"/>
          <a:ext cx="12001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V = 100</a:t>
          </a:r>
        </a:p>
      </cdr:txBody>
    </cdr:sp>
  </cdr:relSizeAnchor>
  <cdr:relSizeAnchor xmlns:cdr="http://schemas.openxmlformats.org/drawingml/2006/chartDrawing">
    <cdr:from>
      <cdr:x>0.31475</cdr:x>
      <cdr:y>0.15875</cdr:y>
    </cdr:from>
    <cdr:to>
      <cdr:x>0.44275</cdr:x>
      <cdr:y>0.21175</cdr:y>
    </cdr:to>
    <cdr:sp>
      <cdr:nvSpPr>
        <cdr:cNvPr id="7" name="Text Box 1"/>
        <cdr:cNvSpPr txBox="1">
          <a:spLocks noChangeArrowheads="1"/>
        </cdr:cNvSpPr>
      </cdr:nvSpPr>
      <cdr:spPr>
        <a:xfrm>
          <a:off x="2943225" y="971550"/>
          <a:ext cx="12001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ISO 834</a:t>
          </a:r>
        </a:p>
      </cdr:txBody>
    </cdr:sp>
  </cdr:relSizeAnchor>
  <cdr:relSizeAnchor xmlns:cdr="http://schemas.openxmlformats.org/drawingml/2006/chartDrawing">
    <cdr:from>
      <cdr:x>0.7175</cdr:x>
      <cdr:y>0.34125</cdr:y>
    </cdr:from>
    <cdr:to>
      <cdr:x>0.75625</cdr:x>
      <cdr:y>0.36575</cdr:y>
    </cdr:to>
    <cdr:sp>
      <cdr:nvSpPr>
        <cdr:cNvPr id="8" name="Connettore 2 10"/>
        <cdr:cNvSpPr>
          <a:spLocks/>
        </cdr:cNvSpPr>
      </cdr:nvSpPr>
      <cdr:spPr>
        <a:xfrm flipH="1" flipV="1">
          <a:off x="6705600" y="2085975"/>
          <a:ext cx="36195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0.2775</cdr:y>
    </cdr:from>
    <cdr:to>
      <cdr:x>0.75375</cdr:x>
      <cdr:y>0.30925</cdr:y>
    </cdr:to>
    <cdr:sp>
      <cdr:nvSpPr>
        <cdr:cNvPr id="9" name="Connettore 2 11"/>
        <cdr:cNvSpPr>
          <a:spLocks/>
        </cdr:cNvSpPr>
      </cdr:nvSpPr>
      <cdr:spPr>
        <a:xfrm flipH="1" flipV="1">
          <a:off x="6686550" y="1695450"/>
          <a:ext cx="36195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0.221</cdr:y>
    </cdr:from>
    <cdr:to>
      <cdr:x>0.7595</cdr:x>
      <cdr:y>0.263</cdr:y>
    </cdr:to>
    <cdr:sp>
      <cdr:nvSpPr>
        <cdr:cNvPr id="10" name="Connettore 2 12"/>
        <cdr:cNvSpPr>
          <a:spLocks/>
        </cdr:cNvSpPr>
      </cdr:nvSpPr>
      <cdr:spPr>
        <a:xfrm flipH="1" flipV="1">
          <a:off x="6629400" y="1352550"/>
          <a:ext cx="4667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0.71425</cdr:x>
      <cdr:y>0.173</cdr:y>
    </cdr:from>
    <cdr:to>
      <cdr:x>0.76425</cdr:x>
      <cdr:y>0.21425</cdr:y>
    </cdr:to>
    <cdr:sp>
      <cdr:nvSpPr>
        <cdr:cNvPr id="11" name="Connettore 2 13"/>
        <cdr:cNvSpPr>
          <a:spLocks/>
        </cdr:cNvSpPr>
      </cdr:nvSpPr>
      <cdr:spPr>
        <a:xfrm flipH="1" flipV="1">
          <a:off x="6677025" y="1057275"/>
          <a:ext cx="4667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0.29</cdr:y>
    </cdr:from>
    <cdr:to>
      <cdr:x>0.28575</cdr:x>
      <cdr:y>0.35325</cdr:y>
    </cdr:to>
    <cdr:sp>
      <cdr:nvSpPr>
        <cdr:cNvPr id="12" name="Connettore 2 15"/>
        <cdr:cNvSpPr>
          <a:spLocks/>
        </cdr:cNvSpPr>
      </cdr:nvSpPr>
      <cdr:spPr>
        <a:xfrm>
          <a:off x="2276475" y="1771650"/>
          <a:ext cx="390525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0.215</cdr:y>
    </cdr:from>
    <cdr:to>
      <cdr:x>0.34925</cdr:x>
      <cdr:y>0.2875</cdr:y>
    </cdr:to>
    <cdr:sp>
      <cdr:nvSpPr>
        <cdr:cNvPr id="13" name="Connettore 2 16"/>
        <cdr:cNvSpPr>
          <a:spLocks/>
        </cdr:cNvSpPr>
      </cdr:nvSpPr>
      <cdr:spPr>
        <a:xfrm>
          <a:off x="2333625" y="1314450"/>
          <a:ext cx="9239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0.19825</cdr:y>
    </cdr:from>
    <cdr:to>
      <cdr:x>0.43625</cdr:x>
      <cdr:y>0.22025</cdr:y>
    </cdr:to>
    <cdr:sp>
      <cdr:nvSpPr>
        <cdr:cNvPr id="14" name="Connettore 2 18"/>
        <cdr:cNvSpPr>
          <a:spLocks/>
        </cdr:cNvSpPr>
      </cdr:nvSpPr>
      <cdr:spPr>
        <a:xfrm>
          <a:off x="3886200" y="1209675"/>
          <a:ext cx="190500" cy="133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24575"/>
    <xdr:graphicFrame>
      <xdr:nvGraphicFramePr>
        <xdr:cNvPr id="1" name="Shape 1025"/>
        <xdr:cNvGraphicFramePr/>
      </xdr:nvGraphicFramePr>
      <xdr:xfrm>
        <a:off x="0" y="0"/>
        <a:ext cx="9353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0.685</cdr:y>
    </cdr:from>
    <cdr:to>
      <cdr:x>0.50975</cdr:x>
      <cdr:y>0.761</cdr:y>
    </cdr:to>
    <cdr:sp>
      <cdr:nvSpPr>
        <cdr:cNvPr id="1" name="Text Box 3"/>
        <cdr:cNvSpPr txBox="1">
          <a:spLocks noChangeArrowheads="1"/>
        </cdr:cNvSpPr>
      </cdr:nvSpPr>
      <cdr:spPr>
        <a:xfrm>
          <a:off x="3943350" y="4191000"/>
          <a:ext cx="8191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200</a:t>
          </a:r>
        </a:p>
      </cdr:txBody>
    </cdr:sp>
  </cdr:relSizeAnchor>
  <cdr:relSizeAnchor xmlns:cdr="http://schemas.openxmlformats.org/drawingml/2006/chartDrawing">
    <cdr:from>
      <cdr:x>0.4495</cdr:x>
      <cdr:y>0.191</cdr:y>
    </cdr:from>
    <cdr:to>
      <cdr:x>0.61775</cdr:x>
      <cdr:y>0.26775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200525" y="1162050"/>
          <a:ext cx="15716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2000</a:t>
          </a:r>
        </a:p>
      </cdr:txBody>
    </cdr:sp>
  </cdr:relSizeAnchor>
  <cdr:relSizeAnchor xmlns:cdr="http://schemas.openxmlformats.org/drawingml/2006/chartDrawing">
    <cdr:from>
      <cdr:x>0.285</cdr:x>
      <cdr:y>0.1475</cdr:y>
    </cdr:from>
    <cdr:to>
      <cdr:x>0.41325</cdr:x>
      <cdr:y>0.20125</cdr:y>
    </cdr:to>
    <cdr:sp>
      <cdr:nvSpPr>
        <cdr:cNvPr id="3" name="Text Box 1"/>
        <cdr:cNvSpPr txBox="1">
          <a:spLocks noChangeArrowheads="1"/>
        </cdr:cNvSpPr>
      </cdr:nvSpPr>
      <cdr:spPr>
        <a:xfrm>
          <a:off x="2657475" y="895350"/>
          <a:ext cx="12001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ISO 834</a:t>
          </a:r>
        </a:p>
      </cdr:txBody>
    </cdr:sp>
  </cdr:relSizeAnchor>
  <cdr:relSizeAnchor xmlns:cdr="http://schemas.openxmlformats.org/drawingml/2006/chartDrawing">
    <cdr:from>
      <cdr:x>0.4365</cdr:x>
      <cdr:y>0.312</cdr:y>
    </cdr:from>
    <cdr:to>
      <cdr:x>0.605</cdr:x>
      <cdr:y>0.388</cdr:y>
    </cdr:to>
    <cdr:sp>
      <cdr:nvSpPr>
        <cdr:cNvPr id="4" name="Text Box 6"/>
        <cdr:cNvSpPr txBox="1">
          <a:spLocks noChangeArrowheads="1"/>
        </cdr:cNvSpPr>
      </cdr:nvSpPr>
      <cdr:spPr>
        <a:xfrm>
          <a:off x="4076700" y="1905000"/>
          <a:ext cx="15716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1200</a:t>
          </a:r>
        </a:p>
      </cdr:txBody>
    </cdr:sp>
  </cdr:relSizeAnchor>
  <cdr:relSizeAnchor xmlns:cdr="http://schemas.openxmlformats.org/drawingml/2006/chartDrawing">
    <cdr:from>
      <cdr:x>0.368</cdr:x>
      <cdr:y>0.39125</cdr:y>
    </cdr:from>
    <cdr:to>
      <cdr:x>0.5365</cdr:x>
      <cdr:y>0.46725</cdr:y>
    </cdr:to>
    <cdr:sp>
      <cdr:nvSpPr>
        <cdr:cNvPr id="5" name="Text Box 6"/>
        <cdr:cNvSpPr txBox="1">
          <a:spLocks noChangeArrowheads="1"/>
        </cdr:cNvSpPr>
      </cdr:nvSpPr>
      <cdr:spPr>
        <a:xfrm>
          <a:off x="3438525" y="2390775"/>
          <a:ext cx="15716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800</a:t>
          </a:r>
        </a:p>
      </cdr:txBody>
    </cdr:sp>
  </cdr:relSizeAnchor>
  <cdr:relSizeAnchor xmlns:cdr="http://schemas.openxmlformats.org/drawingml/2006/chartDrawing">
    <cdr:from>
      <cdr:x>0.53725</cdr:x>
      <cdr:y>0.41825</cdr:y>
    </cdr:from>
    <cdr:to>
      <cdr:x>0.7055</cdr:x>
      <cdr:y>0.495</cdr:y>
    </cdr:to>
    <cdr:sp>
      <cdr:nvSpPr>
        <cdr:cNvPr id="6" name="Text Box 6"/>
        <cdr:cNvSpPr txBox="1">
          <a:spLocks noChangeArrowheads="1"/>
        </cdr:cNvSpPr>
      </cdr:nvSpPr>
      <cdr:spPr>
        <a:xfrm>
          <a:off x="5019675" y="2552700"/>
          <a:ext cx="15716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600</a:t>
          </a:r>
        </a:p>
      </cdr:txBody>
    </cdr:sp>
  </cdr:relSizeAnchor>
  <cdr:relSizeAnchor xmlns:cdr="http://schemas.openxmlformats.org/drawingml/2006/chartDrawing">
    <cdr:from>
      <cdr:x>0.4785</cdr:x>
      <cdr:y>0.526</cdr:y>
    </cdr:from>
    <cdr:to>
      <cdr:x>0.6475</cdr:x>
      <cdr:y>0.60275</cdr:y>
    </cdr:to>
    <cdr:sp>
      <cdr:nvSpPr>
        <cdr:cNvPr id="7" name="Text Box 6"/>
        <cdr:cNvSpPr txBox="1">
          <a:spLocks noChangeArrowheads="1"/>
        </cdr:cNvSpPr>
      </cdr:nvSpPr>
      <cdr:spPr>
        <a:xfrm>
          <a:off x="4467225" y="3219450"/>
          <a:ext cx="15811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400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24575"/>
    <xdr:graphicFrame>
      <xdr:nvGraphicFramePr>
        <xdr:cNvPr id="1" name="Shape 1025"/>
        <xdr:cNvGraphicFramePr/>
      </xdr:nvGraphicFramePr>
      <xdr:xfrm>
        <a:off x="0" y="0"/>
        <a:ext cx="9353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24</xdr:col>
      <xdr:colOff>104775</xdr:colOff>
      <xdr:row>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01600" y="561975"/>
          <a:ext cx="1933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</xdr:rowOff>
    </xdr:from>
    <xdr:to>
      <xdr:col>13</xdr:col>
      <xdr:colOff>142875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3162300" y="361950"/>
        <a:ext cx="49053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22</xdr:row>
      <xdr:rowOff>0</xdr:rowOff>
    </xdr:from>
    <xdr:to>
      <xdr:col>13</xdr:col>
      <xdr:colOff>161925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3171825" y="3400425"/>
        <a:ext cx="49149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91"/>
  <sheetViews>
    <sheetView tabSelected="1" zoomScale="150" zoomScaleNormal="150" zoomScalePageLayoutView="0" workbookViewId="0" topLeftCell="I2">
      <selection activeCell="R4" sqref="R4"/>
    </sheetView>
  </sheetViews>
  <sheetFormatPr defaultColWidth="9.140625" defaultRowHeight="12.75"/>
  <cols>
    <col min="6" max="6" width="9.140625" style="5" customWidth="1"/>
    <col min="7" max="7" width="9.140625" style="7" customWidth="1"/>
    <col min="9" max="9" width="9.140625" style="2" customWidth="1"/>
  </cols>
  <sheetData>
    <row r="1" spans="6:48" ht="12.75">
      <c r="F1" s="21" t="s">
        <v>26</v>
      </c>
      <c r="G1" s="35">
        <v>0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6:48" ht="15.75">
      <c r="F2" s="21" t="s">
        <v>10</v>
      </c>
      <c r="G2" s="7">
        <v>25</v>
      </c>
      <c r="H2" t="s">
        <v>11</v>
      </c>
      <c r="L2" t="s">
        <v>42</v>
      </c>
      <c r="O2" t="s">
        <v>46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15.75">
      <c r="A3" s="6"/>
      <c r="F3" s="21" t="s">
        <v>12</v>
      </c>
      <c r="G3" s="2">
        <f>IF(G1&lt;&gt;1,0.7,0.4)</f>
        <v>0.7</v>
      </c>
      <c r="K3" t="s">
        <v>7</v>
      </c>
      <c r="L3" s="34">
        <v>400</v>
      </c>
      <c r="M3" s="34">
        <v>200</v>
      </c>
      <c r="N3" s="34">
        <v>100</v>
      </c>
      <c r="O3" s="34">
        <v>60</v>
      </c>
      <c r="P3" s="34">
        <v>40</v>
      </c>
      <c r="Q3" s="34">
        <v>25</v>
      </c>
      <c r="R3" s="23" t="s">
        <v>47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ht="15.75">
      <c r="A4" s="6"/>
      <c r="F4" s="21" t="s">
        <v>22</v>
      </c>
      <c r="G4" s="7">
        <v>200</v>
      </c>
      <c r="H4" t="s">
        <v>15</v>
      </c>
      <c r="K4" s="33">
        <v>0</v>
      </c>
      <c r="L4">
        <v>20</v>
      </c>
      <c r="M4">
        <v>20</v>
      </c>
      <c r="N4">
        <v>20</v>
      </c>
      <c r="O4">
        <v>20</v>
      </c>
      <c r="P4">
        <v>20</v>
      </c>
      <c r="Q4">
        <v>20</v>
      </c>
      <c r="R4" s="7">
        <f>20+345*LOG10(8*(K4)+1)</f>
        <v>20</v>
      </c>
      <c r="S4" s="23"/>
      <c r="T4" s="23"/>
      <c r="U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48" ht="12">
      <c r="A5" s="6"/>
      <c r="F5" s="21" t="s">
        <v>25</v>
      </c>
      <c r="G5" s="29">
        <v>1</v>
      </c>
      <c r="K5" s="33">
        <v>5</v>
      </c>
      <c r="L5">
        <v>430</v>
      </c>
      <c r="M5">
        <v>291</v>
      </c>
      <c r="N5">
        <v>177</v>
      </c>
      <c r="O5">
        <v>121</v>
      </c>
      <c r="P5">
        <v>90</v>
      </c>
      <c r="Q5">
        <v>65</v>
      </c>
      <c r="R5" s="7">
        <f>20+345*LOG10(8*(K5)+1)</f>
        <v>576.4104305683087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2">
      <c r="A6" s="6"/>
      <c r="F6" s="21" t="s">
        <v>16</v>
      </c>
      <c r="G6" s="7">
        <v>5</v>
      </c>
      <c r="H6" t="s">
        <v>17</v>
      </c>
      <c r="K6" s="33">
        <v>10</v>
      </c>
      <c r="L6">
        <v>640</v>
      </c>
      <c r="M6">
        <v>552</v>
      </c>
      <c r="N6">
        <v>392</v>
      </c>
      <c r="O6">
        <v>276</v>
      </c>
      <c r="P6">
        <v>204</v>
      </c>
      <c r="Q6">
        <v>142</v>
      </c>
      <c r="R6" s="7">
        <f aca="true" t="shared" si="0" ref="R6:R37">20+345*LOG10(8*(K6)+1)</f>
        <v>678.4273315131342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1:48" ht="12">
      <c r="K7" s="33">
        <v>11</v>
      </c>
      <c r="L7">
        <v>661</v>
      </c>
      <c r="M7">
        <v>587</v>
      </c>
      <c r="N7">
        <v>432</v>
      </c>
      <c r="O7">
        <v>308</v>
      </c>
      <c r="P7">
        <v>228</v>
      </c>
      <c r="Q7">
        <v>159</v>
      </c>
      <c r="R7" s="7">
        <f t="shared" si="0"/>
        <v>692.5395522924949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ht="12">
      <c r="A8" s="4" t="s">
        <v>0</v>
      </c>
      <c r="B8" s="4" t="s">
        <v>7</v>
      </c>
      <c r="C8" s="4" t="s">
        <v>7</v>
      </c>
      <c r="D8" s="15" t="s">
        <v>9</v>
      </c>
      <c r="E8" s="4" t="s">
        <v>8</v>
      </c>
      <c r="G8" s="17"/>
      <c r="K8" s="33">
        <v>12</v>
      </c>
      <c r="L8">
        <v>678</v>
      </c>
      <c r="M8">
        <v>616</v>
      </c>
      <c r="N8">
        <v>469</v>
      </c>
      <c r="O8">
        <v>340</v>
      </c>
      <c r="P8">
        <v>253</v>
      </c>
      <c r="Q8">
        <v>177</v>
      </c>
      <c r="R8" s="7">
        <f t="shared" si="0"/>
        <v>705.4362483218545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2:48" ht="15">
      <c r="B9" s="4" t="s">
        <v>19</v>
      </c>
      <c r="C9" s="4" t="s">
        <v>19</v>
      </c>
      <c r="D9" s="22" t="s">
        <v>1</v>
      </c>
      <c r="E9" s="1" t="s">
        <v>14</v>
      </c>
      <c r="F9" s="17" t="s">
        <v>13</v>
      </c>
      <c r="G9" s="14" t="s">
        <v>3</v>
      </c>
      <c r="H9" s="19" t="s">
        <v>41</v>
      </c>
      <c r="K9" s="33">
        <v>13</v>
      </c>
      <c r="L9">
        <v>693</v>
      </c>
      <c r="M9">
        <v>642</v>
      </c>
      <c r="N9">
        <v>503</v>
      </c>
      <c r="O9">
        <v>371</v>
      </c>
      <c r="P9">
        <v>278</v>
      </c>
      <c r="Q9">
        <v>194</v>
      </c>
      <c r="R9" s="7">
        <f t="shared" si="0"/>
        <v>717.3103081791287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2:48" ht="14.25">
      <c r="B10" s="4" t="s">
        <v>18</v>
      </c>
      <c r="C10" s="4" t="s">
        <v>40</v>
      </c>
      <c r="D10" s="16" t="s">
        <v>20</v>
      </c>
      <c r="E10" s="14" t="s">
        <v>20</v>
      </c>
      <c r="F10" s="18" t="s">
        <v>21</v>
      </c>
      <c r="G10" s="14" t="s">
        <v>33</v>
      </c>
      <c r="H10" s="20" t="s">
        <v>20</v>
      </c>
      <c r="K10" s="33">
        <v>14</v>
      </c>
      <c r="L10">
        <v>705</v>
      </c>
      <c r="M10">
        <v>663</v>
      </c>
      <c r="N10">
        <v>535</v>
      </c>
      <c r="O10">
        <v>402</v>
      </c>
      <c r="P10">
        <v>303</v>
      </c>
      <c r="Q10">
        <v>212</v>
      </c>
      <c r="R10" s="7">
        <f t="shared" si="0"/>
        <v>728.3120630017797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2">
      <c r="A11" s="23">
        <v>0</v>
      </c>
      <c r="B11" s="23">
        <v>0</v>
      </c>
      <c r="C11" s="24">
        <f>B11/60</f>
        <v>0</v>
      </c>
      <c r="D11" s="32">
        <v>20</v>
      </c>
      <c r="E11" s="24">
        <f aca="true" t="shared" si="1" ref="E11:E74">20+345*LOG(8*(B11+delta_t/2)/60+1)</f>
        <v>63.103864129863474</v>
      </c>
      <c r="F11" s="25">
        <f aca="true" t="shared" si="2" ref="F11:F74">alfa_c*(E11-D11)+k_sh*0.0000000577*eps_r*((E11+273.15)^4-(D11+273.15)^4)</f>
        <v>1295.6587887032397</v>
      </c>
      <c r="G11" s="25">
        <f aca="true" t="shared" si="3" ref="G11:G74">IF(steel&lt;&gt;1,IF(D11&lt;600,425+0.773*D11-0.00169*D11^2+0.00000222*D11^3,IF(D11&lt;735,666+13002/(738-D11),IF(D11&lt;900,545+17820/(D11-731),650))),450+0.28*D11-0.000291*D11^2+0.000000134*D11^3)</f>
        <v>439.80176</v>
      </c>
      <c r="H11" s="26">
        <f aca="true" t="shared" si="4" ref="H11:H74">F11/7850/G11*fatt_sez*delta_t</f>
        <v>0.37528743630776573</v>
      </c>
      <c r="J11" s="7"/>
      <c r="K11" s="33">
        <v>15</v>
      </c>
      <c r="L11">
        <v>716</v>
      </c>
      <c r="M11">
        <v>682</v>
      </c>
      <c r="N11">
        <v>565</v>
      </c>
      <c r="O11">
        <v>432</v>
      </c>
      <c r="P11">
        <v>328</v>
      </c>
      <c r="Q11">
        <v>230</v>
      </c>
      <c r="R11" s="7">
        <f t="shared" si="0"/>
        <v>738.5609527591754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48" ht="12">
      <c r="A12" s="23">
        <v>1</v>
      </c>
      <c r="B12" s="23">
        <f aca="true" t="shared" si="5" ref="B12:B75">B11+delta_t</f>
        <v>5</v>
      </c>
      <c r="C12" s="24">
        <f aca="true" t="shared" si="6" ref="C12:C75">B12/60</f>
        <v>0.08333333333333333</v>
      </c>
      <c r="D12" s="32">
        <f aca="true" t="shared" si="7" ref="D12:D75">D11+H11</f>
        <v>20.375287436307765</v>
      </c>
      <c r="E12" s="24">
        <f t="shared" si="1"/>
        <v>123.85534850407352</v>
      </c>
      <c r="F12" s="25">
        <f t="shared" si="2"/>
        <v>3290.550519597063</v>
      </c>
      <c r="G12" s="25">
        <f t="shared" si="3"/>
        <v>440.0672683799023</v>
      </c>
      <c r="H12" s="26">
        <f t="shared" si="4"/>
        <v>0.9525325791280708</v>
      </c>
      <c r="J12" s="7"/>
      <c r="K12" s="33">
        <v>16</v>
      </c>
      <c r="L12">
        <v>725</v>
      </c>
      <c r="M12">
        <v>698</v>
      </c>
      <c r="N12">
        <v>591</v>
      </c>
      <c r="O12">
        <v>460</v>
      </c>
      <c r="P12">
        <v>353</v>
      </c>
      <c r="Q12">
        <v>249</v>
      </c>
      <c r="R12" s="7">
        <f t="shared" si="0"/>
        <v>748.1534500532408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48" ht="12">
      <c r="A13" s="23">
        <v>2</v>
      </c>
      <c r="B13" s="23">
        <f t="shared" si="5"/>
        <v>10</v>
      </c>
      <c r="C13" s="24">
        <f t="shared" si="6"/>
        <v>0.16666666666666666</v>
      </c>
      <c r="D13" s="32">
        <f t="shared" si="7"/>
        <v>21.327820015435837</v>
      </c>
      <c r="E13" s="24">
        <f t="shared" si="1"/>
        <v>166.95921263393703</v>
      </c>
      <c r="F13" s="25">
        <f t="shared" si="2"/>
        <v>4852.416802822673</v>
      </c>
      <c r="G13" s="25">
        <f t="shared" si="3"/>
        <v>440.7392019452131</v>
      </c>
      <c r="H13" s="26">
        <f t="shared" si="4"/>
        <v>1.402512563319337</v>
      </c>
      <c r="J13" s="7"/>
      <c r="K13" s="33">
        <v>17</v>
      </c>
      <c r="L13">
        <v>732</v>
      </c>
      <c r="M13">
        <v>711</v>
      </c>
      <c r="N13">
        <v>616</v>
      </c>
      <c r="O13">
        <v>487</v>
      </c>
      <c r="P13">
        <v>377</v>
      </c>
      <c r="Q13">
        <v>267</v>
      </c>
      <c r="R13" s="7">
        <f t="shared" si="0"/>
        <v>757.1685956689603</v>
      </c>
      <c r="S13" s="23"/>
      <c r="T13" s="23"/>
      <c r="U13" s="24"/>
      <c r="V13" s="24"/>
      <c r="W13" s="24"/>
      <c r="X13" s="24"/>
      <c r="Y13" s="24"/>
      <c r="Z13" s="24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1:48" ht="12">
      <c r="A14" s="23">
        <v>3</v>
      </c>
      <c r="B14" s="23">
        <f t="shared" si="5"/>
        <v>15</v>
      </c>
      <c r="C14" s="24">
        <f t="shared" si="6"/>
        <v>0.25</v>
      </c>
      <c r="D14" s="32">
        <f t="shared" si="7"/>
        <v>22.730332578755174</v>
      </c>
      <c r="E14" s="24">
        <f t="shared" si="1"/>
        <v>200.3931671217165</v>
      </c>
      <c r="F14" s="25">
        <f t="shared" si="2"/>
        <v>6163.025979519648</v>
      </c>
      <c r="G14" s="25">
        <f t="shared" si="3"/>
        <v>441.7234498907452</v>
      </c>
      <c r="H14" s="26">
        <f t="shared" si="4"/>
        <v>1.7773537970157736</v>
      </c>
      <c r="J14" s="7"/>
      <c r="K14" s="33">
        <v>18</v>
      </c>
      <c r="L14">
        <v>736</v>
      </c>
      <c r="M14">
        <v>721</v>
      </c>
      <c r="N14">
        <v>638</v>
      </c>
      <c r="O14">
        <v>513</v>
      </c>
      <c r="P14">
        <v>401</v>
      </c>
      <c r="Q14">
        <v>286</v>
      </c>
      <c r="R14" s="7">
        <f t="shared" si="0"/>
        <v>765.6719607710663</v>
      </c>
      <c r="S14" s="24"/>
      <c r="T14" s="23"/>
      <c r="U14" s="24"/>
      <c r="V14" s="24"/>
      <c r="W14" s="24"/>
      <c r="X14" s="24"/>
      <c r="Y14" s="24"/>
      <c r="Z14" s="24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1:48" ht="12">
      <c r="A15" s="23">
        <v>4</v>
      </c>
      <c r="B15" s="23">
        <f t="shared" si="5"/>
        <v>20</v>
      </c>
      <c r="C15" s="24">
        <f t="shared" si="6"/>
        <v>0.3333333333333333</v>
      </c>
      <c r="D15" s="32">
        <f t="shared" si="7"/>
        <v>24.507686375770948</v>
      </c>
      <c r="E15" s="24">
        <f t="shared" si="1"/>
        <v>227.71069700814704</v>
      </c>
      <c r="F15" s="25">
        <f t="shared" si="2"/>
        <v>7304.816387097097</v>
      </c>
      <c r="G15" s="25">
        <f t="shared" si="3"/>
        <v>442.9620607945441</v>
      </c>
      <c r="H15" s="26">
        <f t="shared" si="4"/>
        <v>2.1007439250210185</v>
      </c>
      <c r="J15" s="7"/>
      <c r="K15" s="33">
        <v>19</v>
      </c>
      <c r="L15">
        <v>743</v>
      </c>
      <c r="M15">
        <v>729</v>
      </c>
      <c r="N15">
        <v>658</v>
      </c>
      <c r="O15">
        <v>538</v>
      </c>
      <c r="P15">
        <v>425</v>
      </c>
      <c r="Q15">
        <v>304</v>
      </c>
      <c r="R15" s="7">
        <f t="shared" si="0"/>
        <v>773.7185436320716</v>
      </c>
      <c r="S15" s="24"/>
      <c r="T15" s="23"/>
      <c r="U15" s="24"/>
      <c r="V15" s="24"/>
      <c r="W15" s="24"/>
      <c r="X15" s="24"/>
      <c r="Y15" s="24"/>
      <c r="Z15" s="24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 ht="12">
      <c r="A16" s="23">
        <v>5</v>
      </c>
      <c r="B16" s="23">
        <f t="shared" si="5"/>
        <v>25</v>
      </c>
      <c r="C16" s="24">
        <f t="shared" si="6"/>
        <v>0.4166666666666667</v>
      </c>
      <c r="D16" s="32">
        <f t="shared" si="7"/>
        <v>26.608430300791966</v>
      </c>
      <c r="E16" s="24">
        <f t="shared" si="1"/>
        <v>250.80733943070857</v>
      </c>
      <c r="F16" s="25">
        <f t="shared" si="2"/>
        <v>8322.95675569465</v>
      </c>
      <c r="G16" s="25">
        <f t="shared" si="3"/>
        <v>444.4136047231567</v>
      </c>
      <c r="H16" s="26">
        <f t="shared" si="4"/>
        <v>2.3857263976016867</v>
      </c>
      <c r="J16" s="7"/>
      <c r="K16" s="33">
        <v>20</v>
      </c>
      <c r="L16">
        <v>754</v>
      </c>
      <c r="M16">
        <v>734</v>
      </c>
      <c r="N16">
        <v>676</v>
      </c>
      <c r="O16">
        <v>561</v>
      </c>
      <c r="P16">
        <v>447</v>
      </c>
      <c r="Q16">
        <v>323</v>
      </c>
      <c r="R16" s="7">
        <f t="shared" si="0"/>
        <v>781.3549272309881</v>
      </c>
      <c r="S16" s="24"/>
      <c r="T16" s="23"/>
      <c r="U16" s="24"/>
      <c r="V16" s="24"/>
      <c r="W16" s="24"/>
      <c r="X16" s="24"/>
      <c r="Y16" s="24"/>
      <c r="Z16" s="24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2">
      <c r="A17" s="23">
        <v>6</v>
      </c>
      <c r="B17" s="23">
        <f t="shared" si="5"/>
        <v>30</v>
      </c>
      <c r="C17" s="24">
        <f t="shared" si="6"/>
        <v>0.5</v>
      </c>
      <c r="D17" s="32">
        <f t="shared" si="7"/>
        <v>28.994156698393653</v>
      </c>
      <c r="E17" s="24">
        <f t="shared" si="1"/>
        <v>270.8145611380105</v>
      </c>
      <c r="F17" s="25">
        <f t="shared" si="2"/>
        <v>9245.255746519002</v>
      </c>
      <c r="G17" s="25">
        <f t="shared" si="3"/>
        <v>446.0458766884894</v>
      </c>
      <c r="H17" s="26">
        <f t="shared" si="4"/>
        <v>2.6404001182289476</v>
      </c>
      <c r="J17" s="7"/>
      <c r="K17" s="33">
        <v>21</v>
      </c>
      <c r="L17">
        <v>767</v>
      </c>
      <c r="M17">
        <v>738</v>
      </c>
      <c r="N17">
        <v>692</v>
      </c>
      <c r="O17">
        <v>583</v>
      </c>
      <c r="P17">
        <v>470</v>
      </c>
      <c r="Q17">
        <v>341</v>
      </c>
      <c r="R17" s="7">
        <f t="shared" si="0"/>
        <v>788.6209130917173</v>
      </c>
      <c r="S17" s="24"/>
      <c r="T17" s="23"/>
      <c r="U17" s="24"/>
      <c r="V17" s="24"/>
      <c r="W17" s="24"/>
      <c r="X17" s="24"/>
      <c r="Y17" s="24"/>
      <c r="Z17" s="24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12">
      <c r="A18" s="23">
        <v>7</v>
      </c>
      <c r="B18" s="23">
        <f t="shared" si="5"/>
        <v>35</v>
      </c>
      <c r="C18" s="24">
        <f t="shared" si="6"/>
        <v>0.5833333333333334</v>
      </c>
      <c r="D18" s="32">
        <f t="shared" si="7"/>
        <v>31.6345568166226</v>
      </c>
      <c r="E18" s="24">
        <f t="shared" si="1"/>
        <v>288.4621813823571</v>
      </c>
      <c r="F18" s="25">
        <f t="shared" si="2"/>
        <v>10090.248677466083</v>
      </c>
      <c r="G18" s="25">
        <f t="shared" si="3"/>
        <v>447.8325341061437</v>
      </c>
      <c r="H18" s="26">
        <f t="shared" si="4"/>
        <v>2.8702291576359222</v>
      </c>
      <c r="J18" s="7"/>
      <c r="K18" s="33">
        <v>22</v>
      </c>
      <c r="L18">
        <v>780</v>
      </c>
      <c r="M18">
        <v>744</v>
      </c>
      <c r="N18">
        <v>706</v>
      </c>
      <c r="O18">
        <v>604</v>
      </c>
      <c r="P18">
        <v>491</v>
      </c>
      <c r="Q18">
        <v>360</v>
      </c>
      <c r="R18" s="7">
        <f t="shared" si="0"/>
        <v>795.5507768948233</v>
      </c>
      <c r="S18" s="24"/>
      <c r="T18" s="23"/>
      <c r="U18" s="24"/>
      <c r="V18" s="24"/>
      <c r="W18" s="24"/>
      <c r="X18" s="24"/>
      <c r="Y18" s="24"/>
      <c r="Z18" s="24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2">
      <c r="A19" s="23">
        <v>8</v>
      </c>
      <c r="B19" s="23">
        <f t="shared" si="5"/>
        <v>40</v>
      </c>
      <c r="C19" s="24">
        <f t="shared" si="6"/>
        <v>0.6666666666666666</v>
      </c>
      <c r="D19" s="32">
        <f t="shared" si="7"/>
        <v>34.504785974258525</v>
      </c>
      <c r="E19" s="24">
        <f t="shared" si="1"/>
        <v>304.24851562579</v>
      </c>
      <c r="F19" s="25">
        <f t="shared" si="2"/>
        <v>10871.021314877778</v>
      </c>
      <c r="G19" s="25">
        <f t="shared" si="3"/>
        <v>449.7513181184255</v>
      </c>
      <c r="H19" s="26">
        <f t="shared" si="4"/>
        <v>3.0791315640738537</v>
      </c>
      <c r="J19" s="7"/>
      <c r="K19" s="33">
        <v>23</v>
      </c>
      <c r="L19">
        <v>790</v>
      </c>
      <c r="M19">
        <v>754</v>
      </c>
      <c r="N19">
        <v>717</v>
      </c>
      <c r="O19">
        <v>623</v>
      </c>
      <c r="P19">
        <v>512</v>
      </c>
      <c r="Q19">
        <v>378</v>
      </c>
      <c r="R19" s="7">
        <f t="shared" si="0"/>
        <v>802.1742462990397</v>
      </c>
      <c r="S19" s="24"/>
      <c r="T19" s="23"/>
      <c r="U19" s="24"/>
      <c r="V19" s="24"/>
      <c r="W19" s="24"/>
      <c r="X19" s="24"/>
      <c r="Y19" s="24"/>
      <c r="Z19" s="24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2">
      <c r="A20" s="23">
        <v>9</v>
      </c>
      <c r="B20" s="23">
        <f t="shared" si="5"/>
        <v>45</v>
      </c>
      <c r="C20" s="24">
        <f t="shared" si="6"/>
        <v>0.75</v>
      </c>
      <c r="D20" s="32">
        <f t="shared" si="7"/>
        <v>37.58391753833238</v>
      </c>
      <c r="E20" s="24">
        <f t="shared" si="1"/>
        <v>318.52899200537763</v>
      </c>
      <c r="F20" s="25">
        <f t="shared" si="2"/>
        <v>11597.222849250356</v>
      </c>
      <c r="G20" s="25">
        <f t="shared" si="3"/>
        <v>451.783015320693</v>
      </c>
      <c r="H20" s="26">
        <f t="shared" si="4"/>
        <v>3.270050398320497</v>
      </c>
      <c r="J20" s="7"/>
      <c r="K20" s="33">
        <v>24</v>
      </c>
      <c r="L20">
        <v>799</v>
      </c>
      <c r="M20">
        <v>767</v>
      </c>
      <c r="N20">
        <v>726</v>
      </c>
      <c r="O20">
        <v>641</v>
      </c>
      <c r="P20">
        <v>532</v>
      </c>
      <c r="Q20">
        <v>396</v>
      </c>
      <c r="R20" s="7">
        <f t="shared" si="0"/>
        <v>808.517271607682</v>
      </c>
      <c r="S20" s="24"/>
      <c r="T20" s="23"/>
      <c r="U20" s="24"/>
      <c r="V20" s="24"/>
      <c r="W20" s="24"/>
      <c r="X20" s="24"/>
      <c r="Y20" s="24"/>
      <c r="Z20" s="24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12">
      <c r="A21" s="23">
        <v>10</v>
      </c>
      <c r="B21" s="23">
        <f t="shared" si="5"/>
        <v>50</v>
      </c>
      <c r="C21" s="24">
        <f t="shared" si="6"/>
        <v>0.8333333333333334</v>
      </c>
      <c r="D21" s="32">
        <f t="shared" si="7"/>
        <v>40.85396793665288</v>
      </c>
      <c r="E21" s="24">
        <f t="shared" si="1"/>
        <v>331.5660455122205</v>
      </c>
      <c r="F21" s="25">
        <f t="shared" si="2"/>
        <v>12276.214191784391</v>
      </c>
      <c r="G21" s="25">
        <f t="shared" si="3"/>
        <v>453.91080383857326</v>
      </c>
      <c r="H21" s="26">
        <f t="shared" si="4"/>
        <v>3.445278077550991</v>
      </c>
      <c r="J21" s="7"/>
      <c r="K21" s="33">
        <v>25</v>
      </c>
      <c r="L21">
        <v>807</v>
      </c>
      <c r="M21">
        <v>780</v>
      </c>
      <c r="N21">
        <v>732</v>
      </c>
      <c r="O21">
        <v>658</v>
      </c>
      <c r="P21">
        <v>551</v>
      </c>
      <c r="Q21">
        <v>414</v>
      </c>
      <c r="R21" s="7">
        <f t="shared" si="0"/>
        <v>814.6026398100687</v>
      </c>
      <c r="S21" s="24"/>
      <c r="T21" s="23"/>
      <c r="U21" s="24"/>
      <c r="V21" s="24"/>
      <c r="W21" s="24"/>
      <c r="X21" s="24"/>
      <c r="Y21" s="24"/>
      <c r="Z21" s="24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12">
      <c r="A22" s="23">
        <v>11</v>
      </c>
      <c r="B22" s="23">
        <f t="shared" si="5"/>
        <v>55</v>
      </c>
      <c r="C22" s="24">
        <f t="shared" si="6"/>
        <v>0.9166666666666666</v>
      </c>
      <c r="D22" s="32">
        <f t="shared" si="7"/>
        <v>44.29924601420387</v>
      </c>
      <c r="E22" s="24">
        <f t="shared" si="1"/>
        <v>343.5589721716487</v>
      </c>
      <c r="F22" s="25">
        <f t="shared" si="2"/>
        <v>12913.765261177836</v>
      </c>
      <c r="G22" s="25">
        <f t="shared" si="3"/>
        <v>456.11981515230315</v>
      </c>
      <c r="H22" s="26">
        <f t="shared" si="4"/>
        <v>3.6066524270981275</v>
      </c>
      <c r="J22" s="7"/>
      <c r="K22" s="33">
        <v>26</v>
      </c>
      <c r="L22">
        <v>813</v>
      </c>
      <c r="M22">
        <v>792</v>
      </c>
      <c r="N22">
        <v>735</v>
      </c>
      <c r="O22">
        <v>674</v>
      </c>
      <c r="P22">
        <v>570</v>
      </c>
      <c r="Q22">
        <v>431</v>
      </c>
      <c r="R22" s="7">
        <f t="shared" si="0"/>
        <v>820.4504687083137</v>
      </c>
      <c r="S22" s="24"/>
      <c r="T22" s="23"/>
      <c r="U22" s="24"/>
      <c r="V22" s="24"/>
      <c r="W22" s="24"/>
      <c r="X22" s="24"/>
      <c r="Y22" s="24"/>
      <c r="Z22" s="24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12">
      <c r="A23" s="23">
        <v>12</v>
      </c>
      <c r="B23" s="23">
        <f t="shared" si="5"/>
        <v>60</v>
      </c>
      <c r="C23" s="24">
        <f t="shared" si="6"/>
        <v>1</v>
      </c>
      <c r="D23" s="32">
        <f t="shared" si="7"/>
        <v>47.90589844130199</v>
      </c>
      <c r="E23" s="24">
        <f t="shared" si="1"/>
        <v>354.6626879347821</v>
      </c>
      <c r="F23" s="25">
        <f t="shared" si="2"/>
        <v>13514.500158606454</v>
      </c>
      <c r="G23" s="25">
        <f t="shared" si="3"/>
        <v>458.39682468129286</v>
      </c>
      <c r="H23" s="26">
        <f t="shared" si="4"/>
        <v>3.7556812879092356</v>
      </c>
      <c r="J23" s="7"/>
      <c r="K23" s="33">
        <v>27</v>
      </c>
      <c r="L23">
        <v>820</v>
      </c>
      <c r="M23">
        <v>803</v>
      </c>
      <c r="N23">
        <v>740</v>
      </c>
      <c r="O23">
        <v>688</v>
      </c>
      <c r="P23">
        <v>588</v>
      </c>
      <c r="Q23">
        <v>449</v>
      </c>
      <c r="R23" s="7">
        <f t="shared" si="0"/>
        <v>826.0786081777427</v>
      </c>
      <c r="S23" s="24"/>
      <c r="T23" s="23"/>
      <c r="U23" s="24"/>
      <c r="V23" s="24"/>
      <c r="W23" s="24"/>
      <c r="X23" s="24"/>
      <c r="Y23" s="24"/>
      <c r="Z23" s="24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ht="12">
      <c r="A24" s="23">
        <v>13</v>
      </c>
      <c r="B24" s="23">
        <f t="shared" si="5"/>
        <v>65</v>
      </c>
      <c r="C24" s="24">
        <f t="shared" si="6"/>
        <v>1.0833333333333333</v>
      </c>
      <c r="D24" s="32">
        <f t="shared" si="7"/>
        <v>51.661579729211226</v>
      </c>
      <c r="E24" s="24">
        <f t="shared" si="1"/>
        <v>365</v>
      </c>
      <c r="F24" s="25">
        <f t="shared" si="2"/>
        <v>14082.193314509963</v>
      </c>
      <c r="G24" s="25">
        <f t="shared" si="3"/>
        <v>460.7300231732457</v>
      </c>
      <c r="H24" s="26">
        <f t="shared" si="4"/>
        <v>3.893625086585994</v>
      </c>
      <c r="J24" s="7"/>
      <c r="K24" s="33">
        <v>28</v>
      </c>
      <c r="L24">
        <v>826</v>
      </c>
      <c r="M24">
        <v>813</v>
      </c>
      <c r="N24">
        <v>746</v>
      </c>
      <c r="O24">
        <v>701</v>
      </c>
      <c r="P24">
        <v>604</v>
      </c>
      <c r="Q24">
        <v>466</v>
      </c>
      <c r="R24" s="7">
        <f t="shared" si="0"/>
        <v>831.5029687484201</v>
      </c>
      <c r="S24" s="24"/>
      <c r="T24" s="23"/>
      <c r="U24" s="24"/>
      <c r="V24" s="24"/>
      <c r="W24" s="24"/>
      <c r="X24" s="24"/>
      <c r="Y24" s="24"/>
      <c r="Z24" s="24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ht="12">
      <c r="A25" s="23">
        <v>14</v>
      </c>
      <c r="B25" s="23">
        <f t="shared" si="5"/>
        <v>70</v>
      </c>
      <c r="C25" s="24">
        <f t="shared" si="6"/>
        <v>1.1666666666666667</v>
      </c>
      <c r="D25" s="32">
        <f t="shared" si="7"/>
        <v>55.55520481579722</v>
      </c>
      <c r="E25" s="24">
        <f t="shared" si="1"/>
        <v>374.669909642084</v>
      </c>
      <c r="F25" s="25">
        <f t="shared" si="2"/>
        <v>14619.973386197504</v>
      </c>
      <c r="G25" s="25">
        <f t="shared" si="3"/>
        <v>463.10884102742864</v>
      </c>
      <c r="H25" s="26">
        <f t="shared" si="4"/>
        <v>4.02155352452446</v>
      </c>
      <c r="J25" s="7"/>
      <c r="K25" s="33">
        <v>29</v>
      </c>
      <c r="L25">
        <v>831</v>
      </c>
      <c r="M25">
        <v>821</v>
      </c>
      <c r="N25">
        <v>756</v>
      </c>
      <c r="O25">
        <v>712</v>
      </c>
      <c r="P25">
        <v>621</v>
      </c>
      <c r="Q25">
        <v>482</v>
      </c>
      <c r="R25" s="7">
        <f t="shared" si="0"/>
        <v>836.7377927539765</v>
      </c>
      <c r="S25" s="24"/>
      <c r="T25" s="23"/>
      <c r="U25" s="24"/>
      <c r="V25" s="24"/>
      <c r="W25" s="24"/>
      <c r="X25" s="24"/>
      <c r="Y25" s="24"/>
      <c r="Z25" s="24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12">
      <c r="A26" s="23">
        <v>15</v>
      </c>
      <c r="B26" s="23">
        <f t="shared" si="5"/>
        <v>75</v>
      </c>
      <c r="C26" s="24">
        <f t="shared" si="6"/>
        <v>1.25</v>
      </c>
      <c r="D26" s="32">
        <f t="shared" si="7"/>
        <v>59.576758340321675</v>
      </c>
      <c r="E26" s="24">
        <f t="shared" si="1"/>
        <v>383.7533935012945</v>
      </c>
      <c r="F26" s="25">
        <f t="shared" si="2"/>
        <v>15130.46779922007</v>
      </c>
      <c r="G26" s="25">
        <f t="shared" si="3"/>
        <v>465.52380864143413</v>
      </c>
      <c r="H26" s="26">
        <f t="shared" si="4"/>
        <v>4.1403857149952605</v>
      </c>
      <c r="J26" s="7"/>
      <c r="K26" s="33">
        <v>30</v>
      </c>
      <c r="L26">
        <v>837</v>
      </c>
      <c r="M26">
        <v>828</v>
      </c>
      <c r="N26">
        <v>767</v>
      </c>
      <c r="O26">
        <v>721</v>
      </c>
      <c r="P26">
        <v>636</v>
      </c>
      <c r="Q26">
        <v>498</v>
      </c>
      <c r="R26" s="7">
        <f t="shared" si="0"/>
        <v>841.7958796883296</v>
      </c>
      <c r="S26" s="24"/>
      <c r="T26" s="23"/>
      <c r="U26" s="24"/>
      <c r="V26" s="24"/>
      <c r="W26" s="24"/>
      <c r="X26" s="24"/>
      <c r="Y26" s="24"/>
      <c r="Z26" s="24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2">
      <c r="A27" s="23">
        <v>16</v>
      </c>
      <c r="B27" s="23">
        <f t="shared" si="5"/>
        <v>80</v>
      </c>
      <c r="C27" s="24">
        <f t="shared" si="6"/>
        <v>1.3333333333333333</v>
      </c>
      <c r="D27" s="32">
        <f t="shared" si="7"/>
        <v>63.717144055316936</v>
      </c>
      <c r="E27" s="24">
        <f t="shared" si="1"/>
        <v>392.3175298864306</v>
      </c>
      <c r="F27" s="25">
        <f t="shared" si="2"/>
        <v>15615.907816323623</v>
      </c>
      <c r="G27" s="25">
        <f t="shared" si="3"/>
        <v>467.966442143071</v>
      </c>
      <c r="H27" s="26">
        <f t="shared" si="4"/>
        <v>4.250919383885338</v>
      </c>
      <c r="J27" s="7"/>
      <c r="K27" s="33">
        <v>31</v>
      </c>
      <c r="L27">
        <v>842</v>
      </c>
      <c r="M27">
        <v>835</v>
      </c>
      <c r="N27">
        <v>780</v>
      </c>
      <c r="O27">
        <v>728</v>
      </c>
      <c r="P27">
        <v>651</v>
      </c>
      <c r="Q27">
        <v>514</v>
      </c>
      <c r="R27" s="7">
        <f t="shared" si="0"/>
        <v>846.688774748029</v>
      </c>
      <c r="S27" s="24"/>
      <c r="T27" s="23"/>
      <c r="U27" s="24"/>
      <c r="V27" s="24"/>
      <c r="W27" s="24"/>
      <c r="X27" s="24"/>
      <c r="Y27" s="24"/>
      <c r="Z27" s="2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12">
      <c r="A28" s="23">
        <v>17</v>
      </c>
      <c r="B28" s="23">
        <f t="shared" si="5"/>
        <v>85</v>
      </c>
      <c r="C28" s="24">
        <f t="shared" si="6"/>
        <v>1.4166666666666667</v>
      </c>
      <c r="D28" s="32">
        <f t="shared" si="7"/>
        <v>67.96806343920227</v>
      </c>
      <c r="E28" s="24">
        <f t="shared" si="1"/>
        <v>400.418507954516</v>
      </c>
      <c r="F28" s="25">
        <f t="shared" si="2"/>
        <v>16078.206599305102</v>
      </c>
      <c r="G28" s="25">
        <f t="shared" si="3"/>
        <v>470.42914760255525</v>
      </c>
      <c r="H28" s="26">
        <f t="shared" si="4"/>
        <v>4.353852636604206</v>
      </c>
      <c r="J28" s="7"/>
      <c r="K28" s="33">
        <v>32</v>
      </c>
      <c r="L28">
        <v>847</v>
      </c>
      <c r="M28">
        <v>841</v>
      </c>
      <c r="N28">
        <v>793</v>
      </c>
      <c r="O28">
        <v>733</v>
      </c>
      <c r="P28">
        <v>665</v>
      </c>
      <c r="Q28">
        <v>530</v>
      </c>
      <c r="R28" s="7">
        <f t="shared" si="0"/>
        <v>851.4269275492967</v>
      </c>
      <c r="S28" s="24"/>
      <c r="T28" s="23"/>
      <c r="U28" s="24"/>
      <c r="V28" s="24"/>
      <c r="W28" s="24"/>
      <c r="X28" s="24"/>
      <c r="Y28" s="24"/>
      <c r="Z28" s="24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12">
      <c r="A29" s="23">
        <v>18</v>
      </c>
      <c r="B29" s="23">
        <f t="shared" si="5"/>
        <v>90</v>
      </c>
      <c r="C29" s="24">
        <f t="shared" si="6"/>
        <v>1.5</v>
      </c>
      <c r="D29" s="32">
        <f t="shared" si="7"/>
        <v>72.32191607580647</v>
      </c>
      <c r="E29" s="24">
        <f t="shared" si="1"/>
        <v>408.1038641298635</v>
      </c>
      <c r="F29" s="25">
        <f t="shared" si="2"/>
        <v>16519.018328470578</v>
      </c>
      <c r="G29" s="25">
        <f t="shared" si="3"/>
        <v>472.90513911661617</v>
      </c>
      <c r="H29" s="26">
        <f t="shared" si="4"/>
        <v>4.449800543421839</v>
      </c>
      <c r="J29" s="7"/>
      <c r="K29" s="33">
        <v>33</v>
      </c>
      <c r="L29">
        <v>852</v>
      </c>
      <c r="M29">
        <v>846</v>
      </c>
      <c r="N29">
        <v>805</v>
      </c>
      <c r="O29">
        <v>736</v>
      </c>
      <c r="P29">
        <v>678</v>
      </c>
      <c r="Q29">
        <v>545</v>
      </c>
      <c r="R29" s="7">
        <f t="shared" si="0"/>
        <v>856.0198265081988</v>
      </c>
      <c r="S29" s="24"/>
      <c r="T29" s="23"/>
      <c r="U29" s="24"/>
      <c r="V29" s="24"/>
      <c r="W29" s="24"/>
      <c r="X29" s="24"/>
      <c r="Y29" s="24"/>
      <c r="Z29" s="24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12">
      <c r="A30" s="23">
        <v>19</v>
      </c>
      <c r="B30" s="23">
        <f t="shared" si="5"/>
        <v>95</v>
      </c>
      <c r="C30" s="24">
        <f t="shared" si="6"/>
        <v>1.5833333333333333</v>
      </c>
      <c r="D30" s="32">
        <f t="shared" si="7"/>
        <v>76.77171661922831</v>
      </c>
      <c r="E30" s="24">
        <f t="shared" si="1"/>
        <v>415.4141723089921</v>
      </c>
      <c r="F30" s="25">
        <f t="shared" si="2"/>
        <v>16939.783743031017</v>
      </c>
      <c r="G30" s="25">
        <f t="shared" si="3"/>
        <v>475.38836760837967</v>
      </c>
      <c r="H30" s="26">
        <f t="shared" si="4"/>
        <v>4.539308030689355</v>
      </c>
      <c r="J30" s="7"/>
      <c r="K30" s="33">
        <v>34</v>
      </c>
      <c r="L30">
        <v>856</v>
      </c>
      <c r="M30">
        <v>851</v>
      </c>
      <c r="N30">
        <v>816</v>
      </c>
      <c r="O30">
        <v>740</v>
      </c>
      <c r="P30">
        <v>690</v>
      </c>
      <c r="Q30">
        <v>559</v>
      </c>
      <c r="R30" s="7">
        <f t="shared" si="0"/>
        <v>860.4761132290608</v>
      </c>
      <c r="S30" s="24"/>
      <c r="T30" s="23"/>
      <c r="U30" s="24"/>
      <c r="V30" s="24"/>
      <c r="W30" s="24"/>
      <c r="X30" s="24"/>
      <c r="Y30" s="24"/>
      <c r="Z30" s="24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12">
      <c r="A31" s="23">
        <v>20</v>
      </c>
      <c r="B31" s="23">
        <f t="shared" si="5"/>
        <v>100</v>
      </c>
      <c r="C31" s="24">
        <f t="shared" si="6"/>
        <v>1.6666666666666667</v>
      </c>
      <c r="D31" s="32">
        <f t="shared" si="7"/>
        <v>81.31102464991767</v>
      </c>
      <c r="E31" s="24">
        <f t="shared" si="1"/>
        <v>422.38434050945114</v>
      </c>
      <c r="F31" s="25">
        <f t="shared" si="2"/>
        <v>17341.76575698931</v>
      </c>
      <c r="G31" s="25">
        <f t="shared" si="3"/>
        <v>477.87345812747463</v>
      </c>
      <c r="H31" s="26">
        <f t="shared" si="4"/>
        <v>4.622860083723299</v>
      </c>
      <c r="J31" s="7"/>
      <c r="K31" s="33">
        <v>35</v>
      </c>
      <c r="L31">
        <v>861</v>
      </c>
      <c r="M31">
        <v>856</v>
      </c>
      <c r="N31">
        <v>827</v>
      </c>
      <c r="O31">
        <v>745</v>
      </c>
      <c r="P31">
        <v>701</v>
      </c>
      <c r="Q31">
        <v>573</v>
      </c>
      <c r="R31" s="7">
        <f t="shared" si="0"/>
        <v>864.8036803672526</v>
      </c>
      <c r="S31" s="24"/>
      <c r="T31" s="23"/>
      <c r="U31" s="24"/>
      <c r="V31" s="24"/>
      <c r="W31" s="24"/>
      <c r="X31" s="24"/>
      <c r="Y31" s="24"/>
      <c r="Z31" s="24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2">
      <c r="A32" s="23">
        <v>21</v>
      </c>
      <c r="B32" s="23">
        <f t="shared" si="5"/>
        <v>105</v>
      </c>
      <c r="C32" s="24">
        <f t="shared" si="6"/>
        <v>1.75</v>
      </c>
      <c r="D32" s="32">
        <f t="shared" si="7"/>
        <v>85.93388473364097</v>
      </c>
      <c r="E32" s="24">
        <f t="shared" si="1"/>
        <v>429.0446190518595</v>
      </c>
      <c r="F32" s="25">
        <f t="shared" si="2"/>
        <v>17726.077695097312</v>
      </c>
      <c r="G32" s="25">
        <f t="shared" si="3"/>
        <v>480.35565405690033</v>
      </c>
      <c r="H32" s="26">
        <f t="shared" si="4"/>
        <v>4.700889955948485</v>
      </c>
      <c r="J32" s="7"/>
      <c r="K32" s="33">
        <v>36</v>
      </c>
      <c r="L32">
        <v>865</v>
      </c>
      <c r="M32">
        <v>861</v>
      </c>
      <c r="N32">
        <v>836</v>
      </c>
      <c r="O32">
        <v>753</v>
      </c>
      <c r="P32">
        <v>711</v>
      </c>
      <c r="Q32">
        <v>587</v>
      </c>
      <c r="R32" s="7">
        <f t="shared" si="0"/>
        <v>869.0097557510089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ht="12">
      <c r="A33" s="23">
        <v>22</v>
      </c>
      <c r="B33" s="23">
        <f t="shared" si="5"/>
        <v>110</v>
      </c>
      <c r="C33" s="24">
        <f t="shared" si="6"/>
        <v>1.8333333333333333</v>
      </c>
      <c r="D33" s="32">
        <f t="shared" si="7"/>
        <v>90.63477468958945</v>
      </c>
      <c r="E33" s="24">
        <f t="shared" si="1"/>
        <v>435.4213940162941</v>
      </c>
      <c r="F33" s="25">
        <f t="shared" si="2"/>
        <v>18093.70595521284</v>
      </c>
      <c r="G33" s="25">
        <f t="shared" si="3"/>
        <v>482.8307670525341</v>
      </c>
      <c r="H33" s="26">
        <f t="shared" si="4"/>
        <v>4.773785873261853</v>
      </c>
      <c r="J33" s="7"/>
      <c r="K33" s="33">
        <v>37</v>
      </c>
      <c r="L33">
        <v>870</v>
      </c>
      <c r="M33">
        <v>866</v>
      </c>
      <c r="N33">
        <v>844</v>
      </c>
      <c r="O33">
        <v>763</v>
      </c>
      <c r="P33">
        <v>719</v>
      </c>
      <c r="Q33">
        <v>601</v>
      </c>
      <c r="R33" s="7">
        <f t="shared" si="0"/>
        <v>873.1009750144383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ht="12">
      <c r="A34" s="23">
        <v>23</v>
      </c>
      <c r="B34" s="23">
        <f t="shared" si="5"/>
        <v>115</v>
      </c>
      <c r="C34" s="24">
        <f t="shared" si="6"/>
        <v>1.9166666666666667</v>
      </c>
      <c r="D34" s="32">
        <f t="shared" si="7"/>
        <v>95.4085605628513</v>
      </c>
      <c r="E34" s="24">
        <f t="shared" si="1"/>
        <v>441.5378186176429</v>
      </c>
      <c r="F34" s="25">
        <f t="shared" si="2"/>
        <v>18445.528401858333</v>
      </c>
      <c r="G34" s="25">
        <f t="shared" si="3"/>
        <v>485.2951318288735</v>
      </c>
      <c r="H34" s="26">
        <f t="shared" si="4"/>
        <v>4.84189658393202</v>
      </c>
      <c r="J34" s="7"/>
      <c r="K34" s="33">
        <v>38</v>
      </c>
      <c r="L34">
        <v>874</v>
      </c>
      <c r="M34">
        <v>870</v>
      </c>
      <c r="N34">
        <v>852</v>
      </c>
      <c r="O34">
        <v>774</v>
      </c>
      <c r="P34">
        <v>726</v>
      </c>
      <c r="Q34">
        <v>614</v>
      </c>
      <c r="R34" s="7">
        <f t="shared" si="0"/>
        <v>877.0834445746411</v>
      </c>
      <c r="S34" s="23"/>
      <c r="T34" s="23"/>
      <c r="U34" s="24"/>
      <c r="V34" s="24"/>
      <c r="W34" s="24"/>
      <c r="X34" s="24"/>
      <c r="Y34" s="24"/>
      <c r="Z34" s="24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ht="12">
      <c r="A35" s="23">
        <v>24</v>
      </c>
      <c r="B35" s="23">
        <f t="shared" si="5"/>
        <v>120</v>
      </c>
      <c r="C35" s="24">
        <f t="shared" si="6"/>
        <v>2</v>
      </c>
      <c r="D35" s="32">
        <f t="shared" si="7"/>
        <v>100.25045714678333</v>
      </c>
      <c r="E35" s="24">
        <f t="shared" si="1"/>
        <v>447.41432067572214</v>
      </c>
      <c r="F35" s="25">
        <f t="shared" si="2"/>
        <v>18782.329448496923</v>
      </c>
      <c r="G35" s="25">
        <f t="shared" si="3"/>
        <v>487.7455651054315</v>
      </c>
      <c r="H35" s="26">
        <f t="shared" si="4"/>
        <v>4.9055360091533515</v>
      </c>
      <c r="J35" s="7"/>
      <c r="K35" s="33">
        <v>39</v>
      </c>
      <c r="L35">
        <v>878</v>
      </c>
      <c r="M35">
        <v>874</v>
      </c>
      <c r="N35">
        <v>859</v>
      </c>
      <c r="O35">
        <v>786</v>
      </c>
      <c r="P35">
        <v>731</v>
      </c>
      <c r="Q35">
        <v>626</v>
      </c>
      <c r="R35" s="7">
        <f t="shared" si="0"/>
        <v>880.9627964535247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12">
      <c r="A36" s="23">
        <v>25</v>
      </c>
      <c r="B36" s="23">
        <f t="shared" si="5"/>
        <v>125</v>
      </c>
      <c r="C36" s="24">
        <f t="shared" si="6"/>
        <v>2.0833333333333335</v>
      </c>
      <c r="D36" s="32">
        <f t="shared" si="7"/>
        <v>105.15599315593668</v>
      </c>
      <c r="E36" s="24">
        <f t="shared" si="1"/>
        <v>453.0690142606406</v>
      </c>
      <c r="F36" s="25">
        <f t="shared" si="2"/>
        <v>19104.812541354662</v>
      </c>
      <c r="G36" s="25">
        <f t="shared" si="3"/>
        <v>490.17932817082874</v>
      </c>
      <c r="H36" s="26">
        <f t="shared" si="4"/>
        <v>4.964987182921488</v>
      </c>
      <c r="J36" s="7"/>
      <c r="K36" s="33">
        <v>40</v>
      </c>
      <c r="L36">
        <v>882</v>
      </c>
      <c r="M36">
        <v>878</v>
      </c>
      <c r="N36">
        <v>865</v>
      </c>
      <c r="O36">
        <v>798</v>
      </c>
      <c r="P36">
        <v>734</v>
      </c>
      <c r="Q36">
        <v>638</v>
      </c>
      <c r="R36" s="7">
        <f t="shared" si="0"/>
        <v>884.7442361796808</v>
      </c>
      <c r="S36" s="23"/>
      <c r="T36" s="23"/>
      <c r="U36" s="23"/>
      <c r="V36" s="24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</row>
    <row r="37" spans="1:48" ht="12">
      <c r="A37" s="23">
        <v>26</v>
      </c>
      <c r="B37" s="23">
        <f t="shared" si="5"/>
        <v>130</v>
      </c>
      <c r="C37" s="24">
        <f t="shared" si="6"/>
        <v>2.1666666666666665</v>
      </c>
      <c r="D37" s="32">
        <f t="shared" si="7"/>
        <v>110.12098033885817</v>
      </c>
      <c r="E37" s="24">
        <f t="shared" si="1"/>
        <v>458.51803643885563</v>
      </c>
      <c r="F37" s="25">
        <f t="shared" si="2"/>
        <v>19413.610582473997</v>
      </c>
      <c r="G37" s="25">
        <f t="shared" si="3"/>
        <v>492.5940926247296</v>
      </c>
      <c r="H37" s="26">
        <f t="shared" si="4"/>
        <v>5.020505622799204</v>
      </c>
      <c r="J37" s="7"/>
      <c r="K37" s="33">
        <v>45</v>
      </c>
      <c r="L37">
        <v>900</v>
      </c>
      <c r="M37">
        <v>897</v>
      </c>
      <c r="N37">
        <v>890</v>
      </c>
      <c r="O37">
        <v>852</v>
      </c>
      <c r="P37">
        <v>761</v>
      </c>
      <c r="Q37">
        <v>692</v>
      </c>
      <c r="R37" s="7">
        <f t="shared" si="0"/>
        <v>902.339984657452</v>
      </c>
      <c r="S37" s="23"/>
      <c r="T37" s="23"/>
      <c r="U37" s="23"/>
      <c r="V37" s="2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12">
      <c r="A38" s="23">
        <v>27</v>
      </c>
      <c r="B38" s="23">
        <f t="shared" si="5"/>
        <v>135</v>
      </c>
      <c r="C38" s="24">
        <f t="shared" si="6"/>
        <v>2.25</v>
      </c>
      <c r="D38" s="32">
        <f t="shared" si="7"/>
        <v>115.14148596165738</v>
      </c>
      <c r="E38" s="24">
        <f t="shared" si="1"/>
        <v>463.77582490092976</v>
      </c>
      <c r="F38" s="25">
        <f t="shared" si="2"/>
        <v>19709.29470248954</v>
      </c>
      <c r="G38" s="25">
        <f t="shared" si="3"/>
        <v>494.9879089337364</v>
      </c>
      <c r="H38" s="26">
        <f t="shared" si="4"/>
        <v>5.072322239283624</v>
      </c>
      <c r="J38" s="7"/>
      <c r="K38" s="23"/>
      <c r="L38" s="24"/>
      <c r="M38" s="24"/>
      <c r="N38" s="24"/>
      <c r="O38" s="24"/>
      <c r="P38" s="23"/>
      <c r="Q38" s="23"/>
      <c r="R38" s="23"/>
      <c r="S38" s="23"/>
      <c r="T38" s="23"/>
      <c r="U38" s="23"/>
      <c r="V38" s="24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2">
      <c r="A39" s="23">
        <v>28</v>
      </c>
      <c r="B39" s="23">
        <f t="shared" si="5"/>
        <v>140</v>
      </c>
      <c r="C39" s="24">
        <f t="shared" si="6"/>
        <v>2.3333333333333335</v>
      </c>
      <c r="D39" s="32">
        <f t="shared" si="7"/>
        <v>120.213808200941</v>
      </c>
      <c r="E39" s="24">
        <f t="shared" si="1"/>
        <v>468.8553485040735</v>
      </c>
      <c r="F39" s="25">
        <f t="shared" si="2"/>
        <v>19992.38170000806</v>
      </c>
      <c r="G39" s="25">
        <f t="shared" si="3"/>
        <v>497.3591774944433</v>
      </c>
      <c r="H39" s="26">
        <f t="shared" si="4"/>
        <v>5.1206458668192365</v>
      </c>
      <c r="J39" s="7"/>
      <c r="K39" s="23"/>
      <c r="L39" s="24"/>
      <c r="M39" s="24"/>
      <c r="N39" s="24"/>
      <c r="O39" s="2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2">
      <c r="A40" s="23">
        <v>29</v>
      </c>
      <c r="B40" s="23">
        <f t="shared" si="5"/>
        <v>145</v>
      </c>
      <c r="C40" s="24">
        <f t="shared" si="6"/>
        <v>2.4166666666666665</v>
      </c>
      <c r="D40" s="32">
        <f t="shared" si="7"/>
        <v>125.33445406776023</v>
      </c>
      <c r="E40" s="24">
        <f t="shared" si="1"/>
        <v>473.76829999861405</v>
      </c>
      <c r="F40" s="25">
        <f t="shared" si="2"/>
        <v>20263.340394729254</v>
      </c>
      <c r="G40" s="25">
        <f t="shared" si="3"/>
        <v>499.70662194068933</v>
      </c>
      <c r="H40" s="26">
        <f t="shared" si="4"/>
        <v>5.165665481300325</v>
      </c>
      <c r="J40" s="7"/>
      <c r="K40" s="23"/>
      <c r="L40" s="24"/>
      <c r="M40" s="24"/>
      <c r="N40" s="24"/>
      <c r="O40" s="24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ht="12">
      <c r="A41" s="23">
        <v>30</v>
      </c>
      <c r="B41" s="23">
        <f t="shared" si="5"/>
        <v>150</v>
      </c>
      <c r="C41" s="24">
        <f t="shared" si="6"/>
        <v>2.5</v>
      </c>
      <c r="D41" s="32">
        <f t="shared" si="7"/>
        <v>130.50011954906057</v>
      </c>
      <c r="E41" s="24">
        <f t="shared" si="1"/>
        <v>478.5252581461575</v>
      </c>
      <c r="F41" s="25">
        <f t="shared" si="2"/>
        <v>20522.59708888447</v>
      </c>
      <c r="G41" s="25">
        <f t="shared" si="3"/>
        <v>502.0292644664466</v>
      </c>
      <c r="H41" s="26">
        <f t="shared" si="4"/>
        <v>5.207552155311804</v>
      </c>
      <c r="J41" s="7"/>
      <c r="K41" s="23"/>
      <c r="L41" s="24"/>
      <c r="M41" s="24"/>
      <c r="N41" s="24"/>
      <c r="O41" s="2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ht="12">
      <c r="A42" s="23">
        <v>31</v>
      </c>
      <c r="B42" s="23">
        <f t="shared" si="5"/>
        <v>155</v>
      </c>
      <c r="C42" s="24">
        <f t="shared" si="6"/>
        <v>2.5833333333333335</v>
      </c>
      <c r="D42" s="32">
        <f t="shared" si="7"/>
        <v>135.7076717043724</v>
      </c>
      <c r="E42" s="24">
        <f t="shared" si="1"/>
        <v>483.13582488366114</v>
      </c>
      <c r="F42" s="25">
        <f t="shared" si="2"/>
        <v>20770.540291537116</v>
      </c>
      <c r="G42" s="25">
        <f t="shared" si="3"/>
        <v>504.32640296339525</v>
      </c>
      <c r="H42" s="26">
        <f t="shared" si="4"/>
        <v>5.246460792081341</v>
      </c>
      <c r="J42" s="7"/>
      <c r="K42" s="23"/>
      <c r="L42" s="24"/>
      <c r="M42" s="24"/>
      <c r="N42" s="24"/>
      <c r="O42" s="24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ht="12">
      <c r="A43" s="23">
        <v>32</v>
      </c>
      <c r="B43" s="23">
        <f t="shared" si="5"/>
        <v>160</v>
      </c>
      <c r="C43" s="24">
        <f t="shared" si="6"/>
        <v>2.6666666666666665</v>
      </c>
      <c r="D43" s="32">
        <f t="shared" si="7"/>
        <v>140.95413249645372</v>
      </c>
      <c r="E43" s="24">
        <f t="shared" si="1"/>
        <v>487.608742005368</v>
      </c>
      <c r="F43" s="25">
        <f t="shared" si="2"/>
        <v>21007.52482949514</v>
      </c>
      <c r="G43" s="25">
        <f t="shared" si="3"/>
        <v>506.597589794895</v>
      </c>
      <c r="H43" s="26">
        <f t="shared" si="4"/>
        <v>5.282531671258077</v>
      </c>
      <c r="J43" s="7"/>
      <c r="K43" s="23"/>
      <c r="L43" s="24"/>
      <c r="M43" s="24"/>
      <c r="N43" s="24"/>
      <c r="O43" s="24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ht="12">
      <c r="A44" s="23">
        <v>33</v>
      </c>
      <c r="B44" s="23">
        <f t="shared" si="5"/>
        <v>165</v>
      </c>
      <c r="C44" s="24">
        <f t="shared" si="6"/>
        <v>2.75</v>
      </c>
      <c r="D44" s="32">
        <f t="shared" si="7"/>
        <v>146.2366641677118</v>
      </c>
      <c r="E44" s="24">
        <f t="shared" si="1"/>
        <v>491.95199092663506</v>
      </c>
      <c r="F44" s="25">
        <f t="shared" si="2"/>
        <v>21233.87544467653</v>
      </c>
      <c r="G44" s="25">
        <f t="shared" si="3"/>
        <v>508.8426120470582</v>
      </c>
      <c r="H44" s="26">
        <f t="shared" si="4"/>
        <v>5.315891833555596</v>
      </c>
      <c r="J44" s="7"/>
      <c r="K44" s="23"/>
      <c r="L44" s="24"/>
      <c r="M44" s="24"/>
      <c r="N44" s="24"/>
      <c r="O44" s="24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2">
      <c r="A45" s="23">
        <v>34</v>
      </c>
      <c r="B45" s="23">
        <f t="shared" si="5"/>
        <v>170</v>
      </c>
      <c r="C45" s="24">
        <f t="shared" si="6"/>
        <v>2.8333333333333335</v>
      </c>
      <c r="D45" s="32">
        <f t="shared" si="7"/>
        <v>151.5525560012674</v>
      </c>
      <c r="E45" s="24">
        <f t="shared" si="1"/>
        <v>496.172878390504</v>
      </c>
      <c r="F45" s="25">
        <f t="shared" si="2"/>
        <v>21449.889959042604</v>
      </c>
      <c r="G45" s="25">
        <f t="shared" si="3"/>
        <v>511.06147311386997</v>
      </c>
      <c r="H45" s="26">
        <f t="shared" si="4"/>
        <v>5.346656326543209</v>
      </c>
      <c r="J45" s="7"/>
      <c r="K45" s="23"/>
      <c r="L45" s="24"/>
      <c r="M45" s="24"/>
      <c r="N45" s="24"/>
      <c r="O45" s="24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ht="12">
      <c r="A46" s="23">
        <v>35</v>
      </c>
      <c r="B46" s="23">
        <f t="shared" si="5"/>
        <v>175</v>
      </c>
      <c r="C46" s="24">
        <f t="shared" si="6"/>
        <v>2.9166666666666665</v>
      </c>
      <c r="D46" s="32">
        <f t="shared" si="7"/>
        <v>156.8992123278106</v>
      </c>
      <c r="E46" s="24">
        <f t="shared" si="1"/>
        <v>500.2781104289033</v>
      </c>
      <c r="F46" s="25">
        <f t="shared" si="2"/>
        <v>21655.84207342579</v>
      </c>
      <c r="G46" s="25">
        <f t="shared" si="3"/>
        <v>513.2543754874272</v>
      </c>
      <c r="H46" s="26">
        <f t="shared" si="4"/>
        <v>5.374929330110168</v>
      </c>
      <c r="J46" s="7"/>
      <c r="K46" s="23"/>
      <c r="L46" s="24"/>
      <c r="M46" s="24"/>
      <c r="N46" s="24"/>
      <c r="O46" s="24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2">
      <c r="A47" s="23">
        <v>36</v>
      </c>
      <c r="B47" s="23">
        <f t="shared" si="5"/>
        <v>180</v>
      </c>
      <c r="C47" s="24">
        <f t="shared" si="6"/>
        <v>3</v>
      </c>
      <c r="D47" s="32">
        <f t="shared" si="7"/>
        <v>162.27414165792078</v>
      </c>
      <c r="E47" s="24">
        <f t="shared" si="1"/>
        <v>504.2738564585895</v>
      </c>
      <c r="F47" s="25">
        <f t="shared" si="2"/>
        <v>21851.983854808743</v>
      </c>
      <c r="G47" s="25">
        <f t="shared" si="3"/>
        <v>515.4217046368535</v>
      </c>
      <c r="H47" s="26">
        <f t="shared" si="4"/>
        <v>5.4008051771218</v>
      </c>
      <c r="J47" s="7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2">
      <c r="A48" s="23">
        <v>37</v>
      </c>
      <c r="B48" s="23">
        <f t="shared" si="5"/>
        <v>185</v>
      </c>
      <c r="C48" s="24">
        <f t="shared" si="6"/>
        <v>3.0833333333333335</v>
      </c>
      <c r="D48" s="32">
        <f t="shared" si="7"/>
        <v>167.6749468350426</v>
      </c>
      <c r="E48" s="24">
        <f t="shared" si="1"/>
        <v>508.1658050499322</v>
      </c>
      <c r="F48" s="25">
        <f t="shared" si="2"/>
        <v>22038.547957174866</v>
      </c>
      <c r="G48" s="25">
        <f t="shared" si="3"/>
        <v>517.5640138706286</v>
      </c>
      <c r="H48" s="26">
        <f t="shared" si="4"/>
        <v>5.42436928235774</v>
      </c>
      <c r="J48" s="7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2">
      <c r="A49" s="23">
        <v>38</v>
      </c>
      <c r="B49" s="23">
        <f t="shared" si="5"/>
        <v>190</v>
      </c>
      <c r="C49" s="24">
        <f t="shared" si="6"/>
        <v>3.1666666666666665</v>
      </c>
      <c r="D49" s="32">
        <f t="shared" si="7"/>
        <v>173.09931611740032</v>
      </c>
      <c r="E49" s="24">
        <f t="shared" si="1"/>
        <v>511.959212633937</v>
      </c>
      <c r="F49" s="25">
        <f t="shared" si="2"/>
        <v>22215.74961343003</v>
      </c>
      <c r="G49" s="25">
        <f t="shared" si="3"/>
        <v>519.6820100871835</v>
      </c>
      <c r="H49" s="26">
        <f t="shared" si="4"/>
        <v>5.4456989908394196</v>
      </c>
      <c r="J49" s="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2">
      <c r="A50" s="23">
        <v>39</v>
      </c>
      <c r="B50" s="23">
        <f t="shared" si="5"/>
        <v>195</v>
      </c>
      <c r="C50" s="24">
        <f t="shared" si="6"/>
        <v>3.25</v>
      </c>
      <c r="D50" s="32">
        <f t="shared" si="7"/>
        <v>178.54501510823974</v>
      </c>
      <c r="E50" s="24">
        <f t="shared" si="1"/>
        <v>515.6589461940987</v>
      </c>
      <c r="F50" s="25">
        <f t="shared" si="2"/>
        <v>22383.788429701395</v>
      </c>
      <c r="G50" s="25">
        <f t="shared" si="3"/>
        <v>521.7765403278587</v>
      </c>
      <c r="H50" s="26">
        <f t="shared" si="4"/>
        <v>5.4648643550182765</v>
      </c>
      <c r="J50" s="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12">
      <c r="A51" s="23">
        <v>40</v>
      </c>
      <c r="B51" s="23">
        <f t="shared" si="5"/>
        <v>200</v>
      </c>
      <c r="C51" s="24">
        <f t="shared" si="6"/>
        <v>3.3333333333333335</v>
      </c>
      <c r="D51" s="32">
        <f t="shared" si="7"/>
        <v>184.00987946325802</v>
      </c>
      <c r="E51" s="24">
        <f t="shared" si="1"/>
        <v>519.2695208130656</v>
      </c>
      <c r="F51" s="25">
        <f t="shared" si="2"/>
        <v>22542.850008251735</v>
      </c>
      <c r="G51" s="25">
        <f t="shared" si="3"/>
        <v>523.848579054828</v>
      </c>
      <c r="H51" s="26">
        <f t="shared" si="4"/>
        <v>5.481928848934205</v>
      </c>
      <c r="J51" s="7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12">
      <c r="A52" s="23">
        <v>41</v>
      </c>
      <c r="B52" s="23">
        <f t="shared" si="5"/>
        <v>205</v>
      </c>
      <c r="C52" s="24">
        <f t="shared" si="6"/>
        <v>3.4166666666666665</v>
      </c>
      <c r="D52" s="32">
        <f t="shared" si="7"/>
        <v>189.49180831219223</v>
      </c>
      <c r="E52" s="24">
        <f t="shared" si="1"/>
        <v>522.7951328007473</v>
      </c>
      <c r="F52" s="25">
        <f t="shared" si="2"/>
        <v>22693.107421076682</v>
      </c>
      <c r="G52" s="25">
        <f t="shared" si="3"/>
        <v>525.8992160844551</v>
      </c>
      <c r="H52" s="26">
        <f t="shared" si="4"/>
        <v>5.496950026308943</v>
      </c>
      <c r="J52" s="7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12">
      <c r="A53" s="23">
        <v>42</v>
      </c>
      <c r="B53" s="23">
        <f t="shared" si="5"/>
        <v>210</v>
      </c>
      <c r="C53" s="24">
        <f t="shared" si="6"/>
        <v>3.5</v>
      </c>
      <c r="D53" s="32">
        <f t="shared" si="7"/>
        <v>194.98875833850119</v>
      </c>
      <c r="E53" s="24">
        <f t="shared" si="1"/>
        <v>526.2396890135246</v>
      </c>
      <c r="F53" s="25">
        <f t="shared" si="2"/>
        <v>22834.722552799514</v>
      </c>
      <c r="G53" s="25">
        <f t="shared" si="3"/>
        <v>527.9296451138729</v>
      </c>
      <c r="H53" s="26">
        <f t="shared" si="4"/>
        <v>5.509980128568786</v>
      </c>
      <c r="J53" s="7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2">
      <c r="A54" s="23">
        <v>43</v>
      </c>
      <c r="B54" s="23">
        <f t="shared" si="5"/>
        <v>215</v>
      </c>
      <c r="C54" s="24">
        <f t="shared" si="6"/>
        <v>3.5833333333333335</v>
      </c>
      <c r="D54" s="32">
        <f t="shared" si="7"/>
        <v>200.49873846706998</v>
      </c>
      <c r="E54" s="24">
        <f t="shared" si="1"/>
        <v>529.6068328782835</v>
      </c>
      <c r="F54" s="25">
        <f t="shared" si="2"/>
        <v>22967.84732860382</v>
      </c>
      <c r="G54" s="25">
        <f t="shared" si="3"/>
        <v>529.9411527853971</v>
      </c>
      <c r="H54" s="26">
        <f t="shared" si="4"/>
        <v>5.521066647961951</v>
      </c>
      <c r="J54" s="7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2">
      <c r="A55" s="23">
        <v>44</v>
      </c>
      <c r="B55" s="23">
        <f t="shared" si="5"/>
        <v>220</v>
      </c>
      <c r="C55" s="24">
        <f t="shared" si="6"/>
        <v>3.6666666666666665</v>
      </c>
      <c r="D55" s="32">
        <f t="shared" si="7"/>
        <v>206.01980511503194</v>
      </c>
      <c r="E55" s="24">
        <f t="shared" si="1"/>
        <v>532.899967555933</v>
      </c>
      <c r="F55" s="25">
        <f t="shared" si="2"/>
        <v>23092.624840539702</v>
      </c>
      <c r="G55" s="25">
        <f t="shared" si="3"/>
        <v>531.9351082397712</v>
      </c>
      <c r="H55" s="26">
        <f t="shared" si="4"/>
        <v>5.530252850222475</v>
      </c>
      <c r="J55" s="7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12">
      <c r="A56" s="23">
        <v>45</v>
      </c>
      <c r="B56" s="23">
        <f t="shared" si="5"/>
        <v>225</v>
      </c>
      <c r="C56" s="24">
        <f t="shared" si="6"/>
        <v>3.75</v>
      </c>
      <c r="D56" s="32">
        <f t="shared" si="7"/>
        <v>211.5500579652544</v>
      </c>
      <c r="E56" s="24">
        <f t="shared" si="1"/>
        <v>536.1222766136125</v>
      </c>
      <c r="F56" s="25">
        <f t="shared" si="2"/>
        <v>23209.190383517114</v>
      </c>
      <c r="G56" s="25">
        <f t="shared" si="3"/>
        <v>533.9129531152138</v>
      </c>
      <c r="H56" s="26">
        <f t="shared" si="4"/>
        <v>5.5375782606148425</v>
      </c>
      <c r="J56" s="7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2">
      <c r="A57" s="23">
        <v>46</v>
      </c>
      <c r="B57" s="23">
        <f t="shared" si="5"/>
        <v>230</v>
      </c>
      <c r="C57" s="24">
        <f t="shared" si="6"/>
        <v>3.8333333333333335</v>
      </c>
      <c r="D57" s="32">
        <f t="shared" si="7"/>
        <v>217.08763622586926</v>
      </c>
      <c r="E57" s="24">
        <f t="shared" si="1"/>
        <v>539.2767425203676</v>
      </c>
      <c r="F57" s="25">
        <f t="shared" si="2"/>
        <v>23317.67241059334</v>
      </c>
      <c r="G57" s="25">
        <f t="shared" si="3"/>
        <v>535.8761919548464</v>
      </c>
      <c r="H57" s="26">
        <f t="shared" si="4"/>
        <v>5.543079116655915</v>
      </c>
      <c r="J57" s="7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2">
      <c r="A58" s="23">
        <v>47</v>
      </c>
      <c r="B58" s="23">
        <f t="shared" si="5"/>
        <v>235</v>
      </c>
      <c r="C58" s="24">
        <f t="shared" si="6"/>
        <v>3.9166666666666665</v>
      </c>
      <c r="D58" s="32">
        <f t="shared" si="7"/>
        <v>222.63071534252518</v>
      </c>
      <c r="E58" s="24">
        <f t="shared" si="1"/>
        <v>542.3661632356273</v>
      </c>
      <c r="F58" s="25">
        <f t="shared" si="2"/>
        <v>23418.19341571419</v>
      </c>
      <c r="G58" s="25">
        <f t="shared" si="3"/>
        <v>537.8263829903256</v>
      </c>
      <c r="H58" s="26">
        <f t="shared" si="4"/>
        <v>5.546788790340806</v>
      </c>
      <c r="J58" s="7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2">
      <c r="A59" s="23">
        <v>48</v>
      </c>
      <c r="B59" s="23">
        <f t="shared" si="5"/>
        <v>240</v>
      </c>
      <c r="C59" s="24">
        <f t="shared" si="6"/>
        <v>4</v>
      </c>
      <c r="D59" s="32">
        <f t="shared" si="7"/>
        <v>228.17750413286598</v>
      </c>
      <c r="E59" s="24">
        <f t="shared" si="1"/>
        <v>545.3931671217165</v>
      </c>
      <c r="F59" s="25">
        <f t="shared" si="2"/>
        <v>23510.870750838105</v>
      </c>
      <c r="G59" s="25">
        <f t="shared" si="3"/>
        <v>539.7651292744196</v>
      </c>
      <c r="H59" s="26">
        <f t="shared" si="4"/>
        <v>5.548738182287592</v>
      </c>
      <c r="J59" s="7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2">
      <c r="A60" s="23">
        <v>49</v>
      </c>
      <c r="B60" s="23">
        <f t="shared" si="5"/>
        <v>245</v>
      </c>
      <c r="C60" s="24">
        <f t="shared" si="6"/>
        <v>4.083333333333333</v>
      </c>
      <c r="D60" s="32">
        <f t="shared" si="7"/>
        <v>233.72624231515357</v>
      </c>
      <c r="E60" s="24">
        <f t="shared" si="1"/>
        <v>548.360226379578</v>
      </c>
      <c r="F60" s="25">
        <f t="shared" si="2"/>
        <v>23595.817383322734</v>
      </c>
      <c r="G60" s="25">
        <f t="shared" si="3"/>
        <v>541.6940701398586</v>
      </c>
      <c r="H60" s="26">
        <f t="shared" si="4"/>
        <v>5.548956089854199</v>
      </c>
      <c r="J60" s="7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2">
      <c r="A61" s="23">
        <v>50</v>
      </c>
      <c r="B61" s="23">
        <f t="shared" si="5"/>
        <v>250</v>
      </c>
      <c r="C61" s="24">
        <f t="shared" si="6"/>
        <v>4.166666666666667</v>
      </c>
      <c r="D61" s="32">
        <f t="shared" si="7"/>
        <v>239.27519840500776</v>
      </c>
      <c r="E61" s="24">
        <f t="shared" si="1"/>
        <v>551.2696691797956</v>
      </c>
      <c r="F61" s="25">
        <f t="shared" si="2"/>
        <v>23673.14259855697</v>
      </c>
      <c r="G61" s="25">
        <f t="shared" si="3"/>
        <v>543.6148729660636</v>
      </c>
      <c r="H61" s="26">
        <f t="shared" si="4"/>
        <v>5.547469550963608</v>
      </c>
      <c r="J61" s="7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2">
      <c r="A62" s="23">
        <v>51</v>
      </c>
      <c r="B62" s="23">
        <f t="shared" si="5"/>
        <v>255</v>
      </c>
      <c r="C62" s="24">
        <f t="shared" si="6"/>
        <v>4.25</v>
      </c>
      <c r="D62" s="32">
        <f t="shared" si="7"/>
        <v>244.82266795597135</v>
      </c>
      <c r="E62" s="24">
        <f t="shared" si="1"/>
        <v>554.1236906380622</v>
      </c>
      <c r="F62" s="25">
        <f t="shared" si="2"/>
        <v>23742.952652054533</v>
      </c>
      <c r="G62" s="25">
        <f t="shared" si="3"/>
        <v>545.529225239327</v>
      </c>
      <c r="H62" s="26">
        <f t="shared" si="4"/>
        <v>5.544304165095527</v>
      </c>
      <c r="J62" s="7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2">
      <c r="A63" s="23">
        <v>52</v>
      </c>
      <c r="B63" s="23">
        <f t="shared" si="5"/>
        <v>260</v>
      </c>
      <c r="C63" s="24">
        <f t="shared" si="6"/>
        <v>4.333333333333333</v>
      </c>
      <c r="D63" s="32">
        <f t="shared" si="7"/>
        <v>250.36697212106688</v>
      </c>
      <c r="E63" s="24">
        <f t="shared" si="1"/>
        <v>556.9243627647141</v>
      </c>
      <c r="F63" s="25">
        <f t="shared" si="2"/>
        <v>23805.351374569458</v>
      </c>
      <c r="G63" s="25">
        <f t="shared" si="3"/>
        <v>547.4388268956754</v>
      </c>
      <c r="H63" s="26">
        <f t="shared" si="4"/>
        <v>5.539484392660143</v>
      </c>
      <c r="J63" s="7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2">
      <c r="A64" s="23">
        <v>53</v>
      </c>
      <c r="B64" s="23">
        <f t="shared" si="5"/>
        <v>265</v>
      </c>
      <c r="C64" s="24">
        <f t="shared" si="6"/>
        <v>4.416666666666667</v>
      </c>
      <c r="D64" s="32">
        <f t="shared" si="7"/>
        <v>255.90645651372702</v>
      </c>
      <c r="E64" s="24">
        <f t="shared" si="1"/>
        <v>559.6736435013041</v>
      </c>
      <c r="F64" s="25">
        <f t="shared" si="2"/>
        <v>23860.44073323352</v>
      </c>
      <c r="G64" s="25">
        <f t="shared" si="3"/>
        <v>549.3453829389988</v>
      </c>
      <c r="H64" s="26">
        <f t="shared" si="4"/>
        <v>5.533033833759103</v>
      </c>
      <c r="J64" s="7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2">
      <c r="A65" s="23">
        <v>54</v>
      </c>
      <c r="B65" s="23">
        <f t="shared" si="5"/>
        <v>270</v>
      </c>
      <c r="C65" s="24">
        <f t="shared" si="6"/>
        <v>4.5</v>
      </c>
      <c r="D65" s="32">
        <f t="shared" si="7"/>
        <v>261.4394903474861</v>
      </c>
      <c r="E65" s="24">
        <f t="shared" si="1"/>
        <v>562.3733849429291</v>
      </c>
      <c r="F65" s="25">
        <f t="shared" si="2"/>
        <v>23908.321351238836</v>
      </c>
      <c r="G65" s="25">
        <f t="shared" si="3"/>
        <v>551.2505963300787</v>
      </c>
      <c r="H65" s="26">
        <f t="shared" si="4"/>
        <v>5.524975487158059</v>
      </c>
      <c r="J65" s="7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2">
      <c r="A66" s="23">
        <v>55</v>
      </c>
      <c r="B66" s="23">
        <f t="shared" si="5"/>
        <v>275</v>
      </c>
      <c r="C66" s="24">
        <f t="shared" si="6"/>
        <v>4.583333333333333</v>
      </c>
      <c r="D66" s="32">
        <f t="shared" si="7"/>
        <v>266.9644658346442</v>
      </c>
      <c r="E66" s="24">
        <f t="shared" si="1"/>
        <v>565.0253408327995</v>
      </c>
      <c r="F66" s="25">
        <f t="shared" si="2"/>
        <v>23949.09298818419</v>
      </c>
      <c r="G66" s="25">
        <f t="shared" si="3"/>
        <v>553.1561611448811</v>
      </c>
      <c r="H66" s="26">
        <f t="shared" si="4"/>
        <v>5.515331990141567</v>
      </c>
      <c r="J66" s="7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2">
      <c r="A67" s="23">
        <v>56</v>
      </c>
      <c r="B67" s="23">
        <f t="shared" si="5"/>
        <v>280</v>
      </c>
      <c r="C67" s="24">
        <f t="shared" si="6"/>
        <v>4.666666666666667</v>
      </c>
      <c r="D67" s="32">
        <f t="shared" si="7"/>
        <v>272.4797978247858</v>
      </c>
      <c r="E67" s="24">
        <f t="shared" si="1"/>
        <v>567.6311734050033</v>
      </c>
      <c r="F67" s="25">
        <f t="shared" si="2"/>
        <v>23982.85498286348</v>
      </c>
      <c r="G67" s="25">
        <f t="shared" si="3"/>
        <v>555.0637560029071</v>
      </c>
      <c r="H67" s="26">
        <f t="shared" si="4"/>
        <v>5.5041258397931</v>
      </c>
      <c r="J67" s="7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2">
      <c r="A68" s="23">
        <v>57</v>
      </c>
      <c r="B68" s="23">
        <f t="shared" si="5"/>
        <v>285</v>
      </c>
      <c r="C68" s="24">
        <f t="shared" si="6"/>
        <v>4.75</v>
      </c>
      <c r="D68" s="32">
        <f t="shared" si="7"/>
        <v>277.9839236645789</v>
      </c>
      <c r="E68" s="24">
        <f t="shared" si="1"/>
        <v>570.1924596423297</v>
      </c>
      <c r="F68" s="25">
        <f t="shared" si="2"/>
        <v>24009.706659990756</v>
      </c>
      <c r="G68" s="25">
        <f t="shared" si="3"/>
        <v>556.9750377685051</v>
      </c>
      <c r="H68" s="26">
        <f t="shared" si="4"/>
        <v>5.491379596138798</v>
      </c>
      <c r="J68" s="7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ht="12">
      <c r="A69" s="23">
        <v>58</v>
      </c>
      <c r="B69" s="23">
        <f t="shared" si="5"/>
        <v>290</v>
      </c>
      <c r="C69" s="24">
        <f t="shared" si="6"/>
        <v>4.833333333333333</v>
      </c>
      <c r="D69" s="32">
        <f t="shared" si="7"/>
        <v>283.47530326071774</v>
      </c>
      <c r="E69" s="24">
        <f t="shared" si="1"/>
        <v>572.710697008147</v>
      </c>
      <c r="F69" s="25">
        <f t="shared" si="2"/>
        <v>24029.747702123015</v>
      </c>
      <c r="G69" s="25">
        <f t="shared" si="3"/>
        <v>558.8916355298417</v>
      </c>
      <c r="H69" s="26">
        <f t="shared" si="4"/>
        <v>5.4771160675116235</v>
      </c>
      <c r="J69" s="7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ht="12">
      <c r="A70" s="23">
        <v>59</v>
      </c>
      <c r="B70" s="23">
        <f t="shared" si="5"/>
        <v>295</v>
      </c>
      <c r="C70" s="24">
        <f t="shared" si="6"/>
        <v>4.916666666666667</v>
      </c>
      <c r="D70" s="32">
        <f t="shared" si="7"/>
        <v>288.9524193282294</v>
      </c>
      <c r="E70" s="24">
        <f t="shared" si="1"/>
        <v>575.1873087045046</v>
      </c>
      <c r="F70" s="25">
        <f t="shared" si="2"/>
        <v>24043.078487853523</v>
      </c>
      <c r="G70" s="25">
        <f t="shared" si="3"/>
        <v>560.8151448617027</v>
      </c>
      <c r="H70" s="26">
        <f t="shared" si="4"/>
        <v>5.4613584784317295</v>
      </c>
      <c r="J70" s="7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12">
      <c r="A71" s="23">
        <v>60</v>
      </c>
      <c r="B71" s="23">
        <f t="shared" si="5"/>
        <v>300</v>
      </c>
      <c r="C71" s="24">
        <f t="shared" si="6"/>
        <v>5</v>
      </c>
      <c r="D71" s="32">
        <f t="shared" si="7"/>
        <v>294.41377780666113</v>
      </c>
      <c r="E71" s="24">
        <f t="shared" si="1"/>
        <v>577.6236485026876</v>
      </c>
      <c r="F71" s="25">
        <f t="shared" si="2"/>
        <v>24049.800397200608</v>
      </c>
      <c r="G71" s="25">
        <f t="shared" si="3"/>
        <v>562.7471223794581</v>
      </c>
      <c r="H71" s="26">
        <f t="shared" si="4"/>
        <v>5.444130620257354</v>
      </c>
      <c r="J71" s="7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ht="12">
      <c r="A72" s="23">
        <v>61</v>
      </c>
      <c r="B72" s="23">
        <f t="shared" si="5"/>
        <v>305</v>
      </c>
      <c r="C72" s="24">
        <f t="shared" si="6"/>
        <v>5.083333333333333</v>
      </c>
      <c r="D72" s="32">
        <f t="shared" si="7"/>
        <v>299.85790842691847</v>
      </c>
      <c r="E72" s="24">
        <f t="shared" si="1"/>
        <v>580.0210051872757</v>
      </c>
      <c r="F72" s="25">
        <f t="shared" si="2"/>
        <v>24050.0160850053</v>
      </c>
      <c r="G72" s="25">
        <f t="shared" si="3"/>
        <v>564.6890805923634</v>
      </c>
      <c r="H72" s="26">
        <f t="shared" si="4"/>
        <v>5.425456984837288</v>
      </c>
      <c r="J72" s="7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12">
      <c r="A73" s="23">
        <v>62</v>
      </c>
      <c r="B73" s="23">
        <f t="shared" si="5"/>
        <v>310</v>
      </c>
      <c r="C73" s="24">
        <f t="shared" si="6"/>
        <v>5.166666666666667</v>
      </c>
      <c r="D73" s="32">
        <f t="shared" si="7"/>
        <v>305.28336541175577</v>
      </c>
      <c r="E73" s="24">
        <f t="shared" si="1"/>
        <v>582.380606650231</v>
      </c>
      <c r="F73" s="25">
        <f t="shared" si="2"/>
        <v>24043.829723071605</v>
      </c>
      <c r="G73" s="25">
        <f t="shared" si="3"/>
        <v>566.6424830649044</v>
      </c>
      <c r="H73" s="26">
        <f t="shared" si="4"/>
        <v>5.405362881389257</v>
      </c>
      <c r="J73" s="7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ht="12">
      <c r="A74" s="23">
        <v>63</v>
      </c>
      <c r="B74" s="23">
        <f t="shared" si="5"/>
        <v>315</v>
      </c>
      <c r="C74" s="24">
        <f t="shared" si="6"/>
        <v>5.25</v>
      </c>
      <c r="D74" s="32">
        <f t="shared" si="7"/>
        <v>310.688728293145</v>
      </c>
      <c r="E74" s="24">
        <f t="shared" si="1"/>
        <v>584.7036236675751</v>
      </c>
      <c r="F74" s="25">
        <f t="shared" si="2"/>
        <v>24031.34721173336</v>
      </c>
      <c r="G74" s="25">
        <f t="shared" si="3"/>
        <v>568.6087398951167</v>
      </c>
      <c r="H74" s="26">
        <f t="shared" si="4"/>
        <v>5.3838745368371494</v>
      </c>
      <c r="J74" s="7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12">
      <c r="A75" s="23">
        <v>64</v>
      </c>
      <c r="B75" s="23">
        <f t="shared" si="5"/>
        <v>320</v>
      </c>
      <c r="C75" s="24">
        <f t="shared" si="6"/>
        <v>5.333333333333333</v>
      </c>
      <c r="D75" s="32">
        <f t="shared" si="7"/>
        <v>316.07260282998215</v>
      </c>
      <c r="E75" s="24">
        <f aca="true" t="shared" si="8" ref="E75:E138">20+345*LOG(8*(B75+delta_t/2)/60+1)</f>
        <v>586.9911733877346</v>
      </c>
      <c r="F75" s="25">
        <f aca="true" t="shared" si="9" ref="F75:F138">alfa_c*(E75-D75)+k_sh*0.0000000577*eps_r*((E75+273.15)^4-(D75+273.15)^4)</f>
        <v>24012.676361506565</v>
      </c>
      <c r="G75" s="25">
        <f aca="true" t="shared" si="10" ref="G75:G138">IF(steel&lt;&gt;1,IF(D75&lt;600,425+0.773*D75-0.00169*D75^2+0.00000222*D75^3,IF(D75&lt;735,666+13002/(738-D75),IF(D75&lt;900,545+17820/(D75-731),650))),450+0.28*D75-0.000291*D75^2+0.000000134*D75^3)</f>
        <v>570.5892035187451</v>
      </c>
      <c r="H75" s="26">
        <f aca="true" t="shared" si="11" ref="H75:H138">F75/7850/G75*fatt_sez*delta_t</f>
        <v>5.361019179862021</v>
      </c>
      <c r="J75" s="7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ht="12">
      <c r="A76" s="23">
        <v>65</v>
      </c>
      <c r="B76" s="23">
        <f aca="true" t="shared" si="12" ref="B76:B139">B75+delta_t</f>
        <v>325</v>
      </c>
      <c r="C76" s="24">
        <f aca="true" t="shared" si="13" ref="C76:C139">B76/60</f>
        <v>5.416666666666667</v>
      </c>
      <c r="D76" s="32">
        <f aca="true" t="shared" si="14" ref="D76:D139">D75+H75</f>
        <v>321.43362200984416</v>
      </c>
      <c r="E76" s="24">
        <f t="shared" si="8"/>
        <v>589.2443225575751</v>
      </c>
      <c r="F76" s="25">
        <f t="shared" si="9"/>
        <v>23987.92704548473</v>
      </c>
      <c r="G76" s="25">
        <f t="shared" si="10"/>
        <v>572.5851648477526</v>
      </c>
      <c r="H76" s="26">
        <f t="shared" si="11"/>
        <v>5.336825108955875</v>
      </c>
      <c r="J76" s="7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12">
      <c r="A77" s="23">
        <v>66</v>
      </c>
      <c r="B77" s="23">
        <f t="shared" si="12"/>
        <v>330</v>
      </c>
      <c r="C77" s="24">
        <f t="shared" si="13"/>
        <v>5.5</v>
      </c>
      <c r="D77" s="32">
        <f t="shared" si="14"/>
        <v>326.7704471188</v>
      </c>
      <c r="E77" s="24">
        <f t="shared" si="8"/>
        <v>591.4640905094415</v>
      </c>
      <c r="F77" s="25">
        <f t="shared" si="9"/>
        <v>23957.211323152093</v>
      </c>
      <c r="G77" s="25">
        <f t="shared" si="10"/>
        <v>574.5978497510719</v>
      </c>
      <c r="H77" s="26">
        <f t="shared" si="11"/>
        <v>5.311321744811371</v>
      </c>
      <c r="J77" s="7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ht="12">
      <c r="A78" s="23">
        <v>67</v>
      </c>
      <c r="B78" s="23">
        <f t="shared" si="12"/>
        <v>335</v>
      </c>
      <c r="C78" s="24">
        <f t="shared" si="13"/>
        <v>5.583333333333333</v>
      </c>
      <c r="D78" s="32">
        <f t="shared" si="14"/>
        <v>332.0817688636114</v>
      </c>
      <c r="E78" s="24">
        <f t="shared" si="8"/>
        <v>593.651451930143</v>
      </c>
      <c r="F78" s="25">
        <f t="shared" si="9"/>
        <v>23920.643536324234</v>
      </c>
      <c r="G78" s="25">
        <f t="shared" si="10"/>
        <v>576.6284158846233</v>
      </c>
      <c r="H78" s="26">
        <f t="shared" si="11"/>
        <v>5.284539667433039</v>
      </c>
      <c r="J78" s="7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ht="12">
      <c r="A79" s="23">
        <v>68</v>
      </c>
      <c r="B79" s="23">
        <f t="shared" si="12"/>
        <v>340</v>
      </c>
      <c r="C79" s="24">
        <f t="shared" si="13"/>
        <v>5.666666666666667</v>
      </c>
      <c r="D79" s="32">
        <f t="shared" si="14"/>
        <v>337.3663085310444</v>
      </c>
      <c r="E79" s="24">
        <f t="shared" si="8"/>
        <v>595.8073394307086</v>
      </c>
      <c r="F79" s="25">
        <f t="shared" si="9"/>
        <v>23878.340377974382</v>
      </c>
      <c r="G79" s="25">
        <f t="shared" si="10"/>
        <v>578.6779498765186</v>
      </c>
      <c r="H79" s="26">
        <f t="shared" si="11"/>
        <v>5.256510638414754</v>
      </c>
      <c r="J79" s="7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</row>
    <row r="80" spans="1:48" ht="12">
      <c r="A80" s="23">
        <v>69</v>
      </c>
      <c r="B80" s="23">
        <f t="shared" si="12"/>
        <v>345</v>
      </c>
      <c r="C80" s="24">
        <f t="shared" si="13"/>
        <v>5.75</v>
      </c>
      <c r="D80" s="32">
        <f t="shared" si="14"/>
        <v>342.62281916945915</v>
      </c>
      <c r="E80" s="24">
        <f t="shared" si="8"/>
        <v>597.932645933871</v>
      </c>
      <c r="F80" s="25">
        <f t="shared" si="9"/>
        <v>23830.42093476308</v>
      </c>
      <c r="G80" s="25">
        <f t="shared" si="10"/>
        <v>580.7474648720772</v>
      </c>
      <c r="H80" s="26">
        <f t="shared" si="11"/>
        <v>5.227267608891614</v>
      </c>
      <c r="J80" s="7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</row>
    <row r="81" spans="1:48" ht="12">
      <c r="A81" s="23">
        <v>70</v>
      </c>
      <c r="B81" s="23">
        <f t="shared" si="12"/>
        <v>350</v>
      </c>
      <c r="C81" s="24">
        <f t="shared" si="13"/>
        <v>5.833333333333333</v>
      </c>
      <c r="D81" s="32">
        <f t="shared" si="14"/>
        <v>347.85008677835077</v>
      </c>
      <c r="E81" s="24">
        <f t="shared" si="8"/>
        <v>600.0282268945775</v>
      </c>
      <c r="F81" s="25">
        <f t="shared" si="9"/>
        <v>23777.006704157997</v>
      </c>
      <c r="G81" s="25">
        <f t="shared" si="10"/>
        <v>582.8378984417902</v>
      </c>
      <c r="H81" s="26">
        <f t="shared" si="11"/>
        <v>5.196844713740938</v>
      </c>
      <c r="J81" s="7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</row>
    <row r="82" spans="1:48" ht="12">
      <c r="A82" s="23">
        <v>71</v>
      </c>
      <c r="B82" s="23">
        <f t="shared" si="12"/>
        <v>355</v>
      </c>
      <c r="C82" s="24">
        <f t="shared" si="13"/>
        <v>5.916666666666667</v>
      </c>
      <c r="D82" s="32">
        <f t="shared" si="14"/>
        <v>353.0469314920917</v>
      </c>
      <c r="E82" s="24">
        <f t="shared" si="8"/>
        <v>602.0949023673472</v>
      </c>
      <c r="F82" s="25">
        <f t="shared" si="9"/>
        <v>23718.2215871047</v>
      </c>
      <c r="G82" s="25">
        <f t="shared" si="10"/>
        <v>584.9501108537386</v>
      </c>
      <c r="H82" s="26">
        <f t="shared" si="11"/>
        <v>5.165277252674086</v>
      </c>
      <c r="J82" s="7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</row>
    <row r="83" spans="1:48" ht="12">
      <c r="A83" s="23">
        <v>72</v>
      </c>
      <c r="B83" s="23">
        <f t="shared" si="12"/>
        <v>360</v>
      </c>
      <c r="C83" s="24">
        <f t="shared" si="13"/>
        <v>6</v>
      </c>
      <c r="D83" s="32">
        <f t="shared" si="14"/>
        <v>358.21220874476575</v>
      </c>
      <c r="E83" s="24">
        <f t="shared" si="8"/>
        <v>604.1334589329767</v>
      </c>
      <c r="F83" s="25">
        <f t="shared" si="9"/>
        <v>23654.191857287362</v>
      </c>
      <c r="G83" s="25">
        <f t="shared" si="10"/>
        <v>587.0848837102196</v>
      </c>
      <c r="H83" s="26">
        <f t="shared" si="11"/>
        <v>5.132601658927078</v>
      </c>
      <c r="J83" s="7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</row>
    <row r="84" spans="1:48" ht="12">
      <c r="A84" s="23">
        <v>73</v>
      </c>
      <c r="B84" s="23">
        <f t="shared" si="12"/>
        <v>365</v>
      </c>
      <c r="C84" s="24">
        <f t="shared" si="13"/>
        <v>6.083333333333333</v>
      </c>
      <c r="D84" s="32">
        <f t="shared" si="14"/>
        <v>363.3448104036928</v>
      </c>
      <c r="E84" s="24">
        <f t="shared" si="8"/>
        <v>606.1446514959265</v>
      </c>
      <c r="F84" s="25">
        <f t="shared" si="9"/>
        <v>23585.046108098355</v>
      </c>
      <c r="G84" s="25">
        <f t="shared" si="10"/>
        <v>589.2429189464921</v>
      </c>
      <c r="H84" s="26">
        <f t="shared" si="11"/>
        <v>5.09885545632165</v>
      </c>
      <c r="J84" s="7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</row>
    <row r="85" spans="1:48" ht="12">
      <c r="A85" s="23">
        <v>74</v>
      </c>
      <c r="B85" s="23">
        <f t="shared" si="12"/>
        <v>370</v>
      </c>
      <c r="C85" s="24">
        <f t="shared" si="13"/>
        <v>6.166666666666667</v>
      </c>
      <c r="D85" s="32">
        <f t="shared" si="14"/>
        <v>368.44366586001445</v>
      </c>
      <c r="E85" s="24">
        <f t="shared" si="8"/>
        <v>608.1292049626629</v>
      </c>
      <c r="F85" s="25">
        <f t="shared" si="9"/>
        <v>23510.91517851319</v>
      </c>
      <c r="G85" s="25">
        <f t="shared" si="10"/>
        <v>591.4248381876457</v>
      </c>
      <c r="H85" s="26">
        <f t="shared" si="11"/>
        <v>5.064077205527445</v>
      </c>
      <c r="J85" s="7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</row>
    <row r="86" spans="1:48" ht="12">
      <c r="A86" s="23">
        <v>75</v>
      </c>
      <c r="B86" s="23">
        <f t="shared" si="12"/>
        <v>375</v>
      </c>
      <c r="C86" s="24">
        <f t="shared" si="13"/>
        <v>6.25</v>
      </c>
      <c r="D86" s="32">
        <f t="shared" si="14"/>
        <v>373.5077430655419</v>
      </c>
      <c r="E86" s="24">
        <f t="shared" si="8"/>
        <v>610.0878158102962</v>
      </c>
      <c r="F86" s="25">
        <f t="shared" si="9"/>
        <v>23431.932059143623</v>
      </c>
      <c r="G86" s="25">
        <f t="shared" si="10"/>
        <v>593.6311824576806</v>
      </c>
      <c r="H86" s="26">
        <f t="shared" si="11"/>
        <v>5.0283064404098665</v>
      </c>
      <c r="J86" s="7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</row>
    <row r="87" spans="1:48" ht="12">
      <c r="A87" s="23">
        <v>76</v>
      </c>
      <c r="B87" s="23">
        <f t="shared" si="12"/>
        <v>380</v>
      </c>
      <c r="C87" s="24">
        <f t="shared" si="13"/>
        <v>6.333333333333333</v>
      </c>
      <c r="D87" s="32">
        <f t="shared" si="14"/>
        <v>378.5360495059518</v>
      </c>
      <c r="E87" s="24">
        <f t="shared" si="8"/>
        <v>612.0211535540058</v>
      </c>
      <c r="F87" s="25">
        <f t="shared" si="9"/>
        <v>23348.231779811038</v>
      </c>
      <c r="G87" s="25">
        <f t="shared" si="10"/>
        <v>595.8624122329534</v>
      </c>
      <c r="H87" s="26">
        <f t="shared" si="11"/>
        <v>4.991583595394399</v>
      </c>
      <c r="J87" s="7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</row>
    <row r="88" spans="1:48" ht="12">
      <c r="A88" s="23">
        <v>77</v>
      </c>
      <c r="B88" s="23">
        <f t="shared" si="12"/>
        <v>385</v>
      </c>
      <c r="C88" s="24">
        <f t="shared" si="13"/>
        <v>6.416666666666667</v>
      </c>
      <c r="D88" s="32">
        <f t="shared" si="14"/>
        <v>383.52763310134617</v>
      </c>
      <c r="E88" s="24">
        <f t="shared" si="8"/>
        <v>613.9298621209923</v>
      </c>
      <c r="F88" s="25">
        <f t="shared" si="9"/>
        <v>23259.95128004738</v>
      </c>
      <c r="G88" s="25">
        <f t="shared" si="10"/>
        <v>598.1189078302675</v>
      </c>
      <c r="H88" s="26">
        <f t="shared" si="11"/>
        <v>4.953949924816989</v>
      </c>
      <c r="J88" s="7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</row>
    <row r="89" spans="1:48" ht="12">
      <c r="A89" s="23">
        <v>78</v>
      </c>
      <c r="B89" s="23">
        <f t="shared" si="12"/>
        <v>390</v>
      </c>
      <c r="C89" s="24">
        <f t="shared" si="13"/>
        <v>6.5</v>
      </c>
      <c r="D89" s="32">
        <f t="shared" si="14"/>
        <v>388.48158302616315</v>
      </c>
      <c r="E89" s="24">
        <f t="shared" si="8"/>
        <v>615.8145611380105</v>
      </c>
      <c r="F89" s="25">
        <f t="shared" si="9"/>
        <v>23167.229263985195</v>
      </c>
      <c r="G89" s="25">
        <f t="shared" si="10"/>
        <v>600.4009701180587</v>
      </c>
      <c r="H89" s="26">
        <f t="shared" si="11"/>
        <v>4.915447415259341</v>
      </c>
      <c r="J89" s="7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</row>
    <row r="90" spans="1:48" ht="12">
      <c r="A90" s="23">
        <v>79</v>
      </c>
      <c r="B90" s="23">
        <f t="shared" si="12"/>
        <v>395</v>
      </c>
      <c r="C90" s="24">
        <f t="shared" si="13"/>
        <v>6.583333333333333</v>
      </c>
      <c r="D90" s="32">
        <f t="shared" si="14"/>
        <v>393.3970304414225</v>
      </c>
      <c r="E90" s="24">
        <f t="shared" si="8"/>
        <v>617.6758471389242</v>
      </c>
      <c r="F90" s="25">
        <f t="shared" si="9"/>
        <v>23070.20604114599</v>
      </c>
      <c r="G90" s="25">
        <f t="shared" si="10"/>
        <v>602.7088215374008</v>
      </c>
      <c r="H90" s="26">
        <f t="shared" si="11"/>
        <v>4.876118691888246</v>
      </c>
      <c r="J90" s="7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</row>
    <row r="91" spans="1:48" ht="12">
      <c r="A91" s="23">
        <v>80</v>
      </c>
      <c r="B91" s="23">
        <f t="shared" si="12"/>
        <v>400</v>
      </c>
      <c r="C91" s="24">
        <f t="shared" si="13"/>
        <v>6.666666666666667</v>
      </c>
      <c r="D91" s="32">
        <f t="shared" si="14"/>
        <v>398.2731491333107</v>
      </c>
      <c r="E91" s="24">
        <f t="shared" si="8"/>
        <v>619.5142946981722</v>
      </c>
      <c r="F91" s="25">
        <f t="shared" si="9"/>
        <v>22969.023354670822</v>
      </c>
      <c r="G91" s="25">
        <f t="shared" si="10"/>
        <v>605.0426074179478</v>
      </c>
      <c r="H91" s="26">
        <f t="shared" si="11"/>
        <v>4.836006919827715</v>
      </c>
      <c r="J91" s="7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</row>
    <row r="92" spans="1:48" ht="12">
      <c r="A92" s="23">
        <v>81</v>
      </c>
      <c r="B92" s="23">
        <f t="shared" si="12"/>
        <v>405</v>
      </c>
      <c r="C92" s="24">
        <f t="shared" si="13"/>
        <v>6.75</v>
      </c>
      <c r="D92" s="32">
        <f t="shared" si="14"/>
        <v>403.1091560531384</v>
      </c>
      <c r="E92" s="24">
        <f t="shared" si="8"/>
        <v>621.3304574955355</v>
      </c>
      <c r="F92" s="25">
        <f t="shared" si="9"/>
        <v>22863.82419856312</v>
      </c>
      <c r="G92" s="25">
        <f t="shared" si="10"/>
        <v>607.4023975724483</v>
      </c>
      <c r="H92" s="26">
        <f t="shared" si="11"/>
        <v>4.795155701592783</v>
      </c>
      <c r="J92" s="7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</row>
    <row r="93" spans="1:48" ht="12">
      <c r="A93" s="23">
        <v>82</v>
      </c>
      <c r="B93" s="23">
        <f t="shared" si="12"/>
        <v>410</v>
      </c>
      <c r="C93" s="24">
        <f t="shared" si="13"/>
        <v>6.833333333333333</v>
      </c>
      <c r="D93" s="32">
        <f t="shared" si="14"/>
        <v>407.90431175473117</v>
      </c>
      <c r="E93" s="24">
        <f t="shared" si="8"/>
        <v>623.1248693171392</v>
      </c>
      <c r="F93" s="25">
        <f t="shared" si="9"/>
        <v>22754.752625525776</v>
      </c>
      <c r="G93" s="25">
        <f t="shared" si="10"/>
        <v>609.7881881521577</v>
      </c>
      <c r="H93" s="26">
        <f t="shared" si="11"/>
        <v>4.753608971603279</v>
      </c>
      <c r="J93" s="7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</row>
    <row r="94" spans="1:48" ht="12">
      <c r="A94" s="23">
        <v>83</v>
      </c>
      <c r="B94" s="23">
        <f t="shared" si="12"/>
        <v>415</v>
      </c>
      <c r="C94" s="24">
        <f t="shared" si="13"/>
        <v>6.916666666666667</v>
      </c>
      <c r="D94" s="32">
        <f t="shared" si="14"/>
        <v>412.65792072633445</v>
      </c>
      <c r="E94" s="24">
        <f t="shared" si="8"/>
        <v>624.898044997221</v>
      </c>
      <c r="F94" s="25">
        <f t="shared" si="9"/>
        <v>22641.953546976565</v>
      </c>
      <c r="G94" s="25">
        <f t="shared" si="10"/>
        <v>612.1999037443306</v>
      </c>
      <c r="H94" s="26">
        <f t="shared" si="11"/>
        <v>4.711410888775708</v>
      </c>
      <c r="J94" s="7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</row>
    <row r="95" spans="1:48" ht="12">
      <c r="A95" s="23">
        <v>84</v>
      </c>
      <c r="B95" s="23">
        <f t="shared" si="12"/>
        <v>420</v>
      </c>
      <c r="C95" s="24">
        <f t="shared" si="13"/>
        <v>7</v>
      </c>
      <c r="D95" s="32">
        <f t="shared" si="14"/>
        <v>417.3693316151102</v>
      </c>
      <c r="E95" s="24">
        <f t="shared" si="8"/>
        <v>626.6504813048209</v>
      </c>
      <c r="F95" s="25">
        <f t="shared" si="9"/>
        <v>22525.572526814918</v>
      </c>
      <c r="G95" s="25">
        <f t="shared" si="10"/>
        <v>614.6373996920123</v>
      </c>
      <c r="H95" s="26">
        <f t="shared" si="11"/>
        <v>4.668605728161756</v>
      </c>
      <c r="J95" s="7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</row>
    <row r="96" spans="1:48" ht="12">
      <c r="A96" s="23">
        <v>85</v>
      </c>
      <c r="B96" s="23">
        <f t="shared" si="12"/>
        <v>425</v>
      </c>
      <c r="C96" s="24">
        <f t="shared" si="13"/>
        <v>7.083333333333333</v>
      </c>
      <c r="D96" s="32">
        <f t="shared" si="14"/>
        <v>422.03793734327195</v>
      </c>
      <c r="E96" s="24">
        <f t="shared" si="8"/>
        <v>628.3826577792133</v>
      </c>
      <c r="F96" s="25">
        <f t="shared" si="9"/>
        <v>22405.75557049001</v>
      </c>
      <c r="G96" s="25">
        <f t="shared" si="10"/>
        <v>617.1004646155899</v>
      </c>
      <c r="H96" s="26">
        <f t="shared" si="11"/>
        <v>4.6252377725632705</v>
      </c>
      <c r="J96" s="7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</row>
    <row r="97" spans="1:10" ht="12">
      <c r="A97" s="23">
        <v>86</v>
      </c>
      <c r="B97" s="23">
        <f t="shared" si="12"/>
        <v>430</v>
      </c>
      <c r="C97" s="24">
        <f t="shared" si="13"/>
        <v>7.166666666666667</v>
      </c>
      <c r="D97" s="32">
        <f t="shared" si="14"/>
        <v>426.6631751158352</v>
      </c>
      <c r="E97" s="24">
        <f t="shared" si="8"/>
        <v>630.0950375175981</v>
      </c>
      <c r="F97" s="25">
        <f t="shared" si="9"/>
        <v>22282.64891088742</v>
      </c>
      <c r="G97" s="25">
        <f t="shared" si="10"/>
        <v>619.5888231149925</v>
      </c>
      <c r="H97" s="26">
        <f t="shared" si="11"/>
        <v>4.581351205007311</v>
      </c>
      <c r="J97" s="7"/>
    </row>
    <row r="98" spans="1:10" ht="12">
      <c r="A98" s="23">
        <v>87</v>
      </c>
      <c r="B98" s="23">
        <f t="shared" si="12"/>
        <v>435</v>
      </c>
      <c r="C98" s="24">
        <f t="shared" si="13"/>
        <v>7.25</v>
      </c>
      <c r="D98" s="32">
        <f t="shared" si="14"/>
        <v>431.2445263208425</v>
      </c>
      <c r="E98" s="24">
        <f t="shared" si="8"/>
        <v>631.7880679182848</v>
      </c>
      <c r="F98" s="25">
        <f t="shared" si="9"/>
        <v>22156.39879250493</v>
      </c>
      <c r="G98" s="25">
        <f t="shared" si="10"/>
        <v>622.1021386310622</v>
      </c>
      <c r="H98" s="26">
        <f t="shared" si="11"/>
        <v>4.536990002910851</v>
      </c>
      <c r="J98" s="7"/>
    </row>
    <row r="99" spans="1:10" ht="12">
      <c r="A99" s="23">
        <v>88</v>
      </c>
      <c r="B99" s="23">
        <f t="shared" si="12"/>
        <v>440</v>
      </c>
      <c r="C99" s="24">
        <f t="shared" si="13"/>
        <v>7.333333333333333</v>
      </c>
      <c r="D99" s="32">
        <f t="shared" si="14"/>
        <v>435.78151632375335</v>
      </c>
      <c r="E99" s="24">
        <f t="shared" si="8"/>
        <v>633.462181382357</v>
      </c>
      <c r="F99" s="25">
        <f t="shared" si="9"/>
        <v>22027.151255335106</v>
      </c>
      <c r="G99" s="25">
        <f t="shared" si="10"/>
        <v>624.640016444449</v>
      </c>
      <c r="H99" s="26">
        <f t="shared" si="11"/>
        <v>4.4921978347053235</v>
      </c>
      <c r="J99" s="7"/>
    </row>
    <row r="100" spans="1:10" ht="12">
      <c r="A100" s="23">
        <v>89</v>
      </c>
      <c r="B100" s="23">
        <f t="shared" si="12"/>
        <v>445</v>
      </c>
      <c r="C100" s="24">
        <f t="shared" si="13"/>
        <v>7.416666666666667</v>
      </c>
      <c r="D100" s="32">
        <f t="shared" si="14"/>
        <v>440.2737141584587</v>
      </c>
      <c r="E100" s="24">
        <f t="shared" si="8"/>
        <v>635.1177959765672</v>
      </c>
      <c r="F100" s="25">
        <f t="shared" si="9"/>
        <v>21895.051919806156</v>
      </c>
      <c r="G100" s="25">
        <f t="shared" si="10"/>
        <v>627.2020067904041</v>
      </c>
      <c r="H100" s="26">
        <f t="shared" si="11"/>
        <v>4.447017959625909</v>
      </c>
      <c r="J100" s="7"/>
    </row>
    <row r="101" spans="1:10" ht="12">
      <c r="A101" s="23">
        <v>90</v>
      </c>
      <c r="B101" s="23">
        <f t="shared" si="12"/>
        <v>450</v>
      </c>
      <c r="C101" s="24">
        <f t="shared" si="13"/>
        <v>7.5</v>
      </c>
      <c r="D101" s="32">
        <f t="shared" si="14"/>
        <v>444.7207321180846</v>
      </c>
      <c r="E101" s="24">
        <f t="shared" si="8"/>
        <v>636.7553160600065</v>
      </c>
      <c r="F101" s="25">
        <f t="shared" si="9"/>
        <v>21760.245774061863</v>
      </c>
      <c r="G101" s="25">
        <f t="shared" si="10"/>
        <v>629.787608068053</v>
      </c>
      <c r="H101" s="26">
        <f t="shared" si="11"/>
        <v>4.40149313130205</v>
      </c>
      <c r="J101" s="7"/>
    </row>
    <row r="102" spans="1:10" ht="12">
      <c r="A102" s="23">
        <v>91</v>
      </c>
      <c r="B102" s="23">
        <f t="shared" si="12"/>
        <v>455</v>
      </c>
      <c r="C102" s="24">
        <f t="shared" si="13"/>
        <v>7.583333333333333</v>
      </c>
      <c r="D102" s="32">
        <f t="shared" si="14"/>
        <v>449.12222524938664</v>
      </c>
      <c r="E102" s="24">
        <f t="shared" si="8"/>
        <v>638.3751328768976</v>
      </c>
      <c r="F102" s="25">
        <f t="shared" si="9"/>
        <v>21622.876964780495</v>
      </c>
      <c r="G102" s="25">
        <f t="shared" si="10"/>
        <v>632.3962701231102</v>
      </c>
      <c r="H102" s="26">
        <f t="shared" si="11"/>
        <v>4.35566550571374</v>
      </c>
      <c r="J102" s="7"/>
    </row>
    <row r="103" spans="1:10" ht="12">
      <c r="A103" s="23">
        <v>92</v>
      </c>
      <c r="B103" s="23">
        <f t="shared" si="12"/>
        <v>460</v>
      </c>
      <c r="C103" s="24">
        <f t="shared" si="13"/>
        <v>7.666666666666667</v>
      </c>
      <c r="D103" s="32">
        <f t="shared" si="14"/>
        <v>453.47789075510036</v>
      </c>
      <c r="E103" s="24">
        <f t="shared" si="8"/>
        <v>639.977625117686</v>
      </c>
      <c r="F103" s="25">
        <f t="shared" si="9"/>
        <v>21483.08859264769</v>
      </c>
      <c r="G103" s="25">
        <f t="shared" si="10"/>
        <v>635.0273975835432</v>
      </c>
      <c r="H103" s="26">
        <f t="shared" si="11"/>
        <v>4.3095765540048845</v>
      </c>
      <c r="J103" s="7"/>
    </row>
    <row r="104" spans="1:10" ht="12">
      <c r="A104" s="23">
        <v>93</v>
      </c>
      <c r="B104" s="23">
        <f t="shared" si="12"/>
        <v>465</v>
      </c>
      <c r="C104" s="24">
        <f t="shared" si="13"/>
        <v>7.75</v>
      </c>
      <c r="D104" s="32">
        <f t="shared" si="14"/>
        <v>457.78746730910524</v>
      </c>
      <c r="E104" s="24">
        <f t="shared" si="8"/>
        <v>641.5631594504424</v>
      </c>
      <c r="F104" s="25">
        <f t="shared" si="9"/>
        <v>21341.022513508065</v>
      </c>
      <c r="G104" s="25">
        <f t="shared" si="10"/>
        <v>637.68035322838</v>
      </c>
      <c r="H104" s="26">
        <f t="shared" si="11"/>
        <v>4.263266980571089</v>
      </c>
      <c r="J104" s="7"/>
    </row>
    <row r="105" spans="1:10" ht="12">
      <c r="A105" s="23">
        <v>94</v>
      </c>
      <c r="B105" s="23">
        <f t="shared" si="12"/>
        <v>470</v>
      </c>
      <c r="C105" s="24">
        <f t="shared" si="13"/>
        <v>7.833333333333333</v>
      </c>
      <c r="D105" s="32">
        <f t="shared" si="14"/>
        <v>462.0507342896763</v>
      </c>
      <c r="E105" s="24">
        <f t="shared" si="8"/>
        <v>643.132091024441</v>
      </c>
      <c r="F105" s="25">
        <f t="shared" si="9"/>
        <v>21196.8191461252</v>
      </c>
      <c r="G105" s="25">
        <f t="shared" si="10"/>
        <v>640.3544613706836</v>
      </c>
      <c r="H105" s="26">
        <f t="shared" si="11"/>
        <v>4.216776646765343</v>
      </c>
      <c r="J105" s="7"/>
    </row>
    <row r="106" spans="1:10" ht="12">
      <c r="A106" s="23">
        <v>95</v>
      </c>
      <c r="B106" s="23">
        <f t="shared" si="12"/>
        <v>475</v>
      </c>
      <c r="C106" s="24">
        <f t="shared" si="13"/>
        <v>7.916666666666667</v>
      </c>
      <c r="D106" s="32">
        <f t="shared" si="14"/>
        <v>466.2675109364417</v>
      </c>
      <c r="E106" s="24">
        <f t="shared" si="8"/>
        <v>644.6847639476445</v>
      </c>
      <c r="F106" s="25">
        <f t="shared" si="9"/>
        <v>21050.61728738482</v>
      </c>
      <c r="G106" s="25">
        <f t="shared" si="10"/>
        <v>643.0490112366482</v>
      </c>
      <c r="H106" s="26">
        <f t="shared" si="11"/>
        <v>4.17014450049309</v>
      </c>
      <c r="J106" s="7"/>
    </row>
    <row r="107" spans="1:10" ht="12">
      <c r="A107" s="23">
        <v>96</v>
      </c>
      <c r="B107" s="23">
        <f t="shared" si="12"/>
        <v>480</v>
      </c>
      <c r="C107" s="24">
        <f t="shared" si="13"/>
        <v>8</v>
      </c>
      <c r="D107" s="32">
        <f t="shared" si="14"/>
        <v>470.4376554369348</v>
      </c>
      <c r="E107" s="24">
        <f t="shared" si="8"/>
        <v>646.2215117397006</v>
      </c>
      <c r="F107" s="25">
        <f t="shared" si="9"/>
        <v>20902.553935676326</v>
      </c>
      <c r="G107" s="25">
        <f t="shared" si="10"/>
        <v>645.7632603238172</v>
      </c>
      <c r="H107" s="26">
        <f t="shared" si="11"/>
        <v>4.1234085118976065</v>
      </c>
      <c r="J107" s="7"/>
    </row>
    <row r="108" spans="1:10" ht="12">
      <c r="A108" s="23">
        <v>97</v>
      </c>
      <c r="B108" s="23">
        <f t="shared" si="12"/>
        <v>485</v>
      </c>
      <c r="C108" s="24">
        <f t="shared" si="13"/>
        <v>8.083333333333334</v>
      </c>
      <c r="D108" s="32">
        <f t="shared" si="14"/>
        <v>474.5610639488324</v>
      </c>
      <c r="E108" s="24">
        <f t="shared" si="8"/>
        <v>647.7426577619448</v>
      </c>
      <c r="F108" s="25">
        <f t="shared" si="9"/>
        <v>20752.76412309164</v>
      </c>
      <c r="G108" s="25">
        <f t="shared" si="10"/>
        <v>648.4964377225363</v>
      </c>
      <c r="H108" s="26">
        <f t="shared" si="11"/>
        <v>4.076605615269748</v>
      </c>
      <c r="J108" s="7"/>
    </row>
    <row r="109" spans="1:10" ht="12">
      <c r="A109" s="23">
        <v>98</v>
      </c>
      <c r="B109" s="23">
        <f t="shared" si="12"/>
        <v>490</v>
      </c>
      <c r="C109" s="24">
        <f t="shared" si="13"/>
        <v>8.166666666666666</v>
      </c>
      <c r="D109" s="32">
        <f t="shared" si="14"/>
        <v>478.6376695641021</v>
      </c>
      <c r="E109" s="24">
        <f t="shared" si="8"/>
        <v>649.24851562579</v>
      </c>
      <c r="F109" s="25">
        <f t="shared" si="9"/>
        <v>20601.380756981293</v>
      </c>
      <c r="G109" s="25">
        <f t="shared" si="10"/>
        <v>651.247747385939</v>
      </c>
      <c r="H109" s="26">
        <f t="shared" si="11"/>
        <v>4.0297716572521</v>
      </c>
      <c r="J109" s="7"/>
    </row>
    <row r="110" spans="1:10" ht="12">
      <c r="A110" s="23">
        <v>99</v>
      </c>
      <c r="B110" s="23">
        <f t="shared" si="12"/>
        <v>495</v>
      </c>
      <c r="C110" s="24">
        <f t="shared" si="13"/>
        <v>8.25</v>
      </c>
      <c r="D110" s="32">
        <f t="shared" si="14"/>
        <v>482.66744122135424</v>
      </c>
      <c r="E110" s="24">
        <f t="shared" si="8"/>
        <v>650.7393895808017</v>
      </c>
      <c r="F110" s="25">
        <f t="shared" si="9"/>
        <v>20448.534471314095</v>
      </c>
      <c r="G110" s="25">
        <f t="shared" si="10"/>
        <v>654.0163713349914</v>
      </c>
      <c r="H110" s="26">
        <f t="shared" si="11"/>
        <v>3.9829413513483414</v>
      </c>
      <c r="J110" s="7"/>
    </row>
    <row r="111" spans="1:10" ht="12">
      <c r="A111" s="23">
        <v>100</v>
      </c>
      <c r="B111" s="23">
        <f t="shared" si="12"/>
        <v>500</v>
      </c>
      <c r="C111" s="24">
        <f t="shared" si="13"/>
        <v>8.333333333333334</v>
      </c>
      <c r="D111" s="32">
        <f t="shared" si="14"/>
        <v>486.6503825727026</v>
      </c>
      <c r="E111" s="24">
        <f t="shared" si="8"/>
        <v>652.2155748836516</v>
      </c>
      <c r="F111" s="25">
        <f t="shared" si="9"/>
        <v>20294.35348819235</v>
      </c>
      <c r="G111" s="25">
        <f t="shared" si="10"/>
        <v>656.8014727863817</v>
      </c>
      <c r="H111" s="26">
        <f t="shared" si="11"/>
        <v>3.936148238693298</v>
      </c>
      <c r="J111" s="7"/>
    </row>
    <row r="112" spans="1:10" ht="12">
      <c r="A112" s="23">
        <v>101</v>
      </c>
      <c r="B112" s="23">
        <f t="shared" si="12"/>
        <v>505</v>
      </c>
      <c r="C112" s="24">
        <f t="shared" si="13"/>
        <v>8.416666666666666</v>
      </c>
      <c r="D112" s="32">
        <f t="shared" si="14"/>
        <v>490.5865308113959</v>
      </c>
      <c r="E112" s="24">
        <f t="shared" si="8"/>
        <v>653.6773581490744</v>
      </c>
      <c r="F112" s="25">
        <f t="shared" si="9"/>
        <v>20138.963489786183</v>
      </c>
      <c r="G112" s="25">
        <f t="shared" si="10"/>
        <v>659.6021991923158</v>
      </c>
      <c r="H112" s="26">
        <f t="shared" si="11"/>
        <v>3.8894246549892415</v>
      </c>
      <c r="J112" s="7"/>
    </row>
    <row r="113" spans="1:10" ht="12">
      <c r="A113" s="23">
        <v>102</v>
      </c>
      <c r="B113" s="23">
        <f t="shared" si="12"/>
        <v>510</v>
      </c>
      <c r="C113" s="24">
        <f t="shared" si="13"/>
        <v>8.5</v>
      </c>
      <c r="D113" s="32">
        <f t="shared" si="14"/>
        <v>494.47595546638513</v>
      </c>
      <c r="E113" s="24">
        <f t="shared" si="8"/>
        <v>655.1250176838691</v>
      </c>
      <c r="F113" s="25">
        <f t="shared" si="9"/>
        <v>19982.48750086486</v>
      </c>
      <c r="G113" s="25">
        <f t="shared" si="10"/>
        <v>662.4176851825513</v>
      </c>
      <c r="H113" s="26">
        <f t="shared" si="11"/>
        <v>3.842801703468805</v>
      </c>
      <c r="J113" s="7"/>
    </row>
    <row r="114" spans="1:10" ht="12">
      <c r="A114" s="23">
        <v>103</v>
      </c>
      <c r="B114" s="23">
        <f t="shared" si="12"/>
        <v>515</v>
      </c>
      <c r="C114" s="24">
        <f t="shared" si="13"/>
        <v>8.583333333333334</v>
      </c>
      <c r="D114" s="32">
        <f t="shared" si="14"/>
        <v>498.31875716985394</v>
      </c>
      <c r="E114" s="24">
        <f t="shared" si="8"/>
        <v>656.5588238049187</v>
      </c>
      <c r="F114" s="25">
        <f t="shared" si="9"/>
        <v>19825.04578202228</v>
      </c>
      <c r="G114" s="25">
        <f t="shared" si="10"/>
        <v>665.2470554002731</v>
      </c>
      <c r="H114" s="26">
        <f t="shared" si="11"/>
        <v>3.7963092337049997</v>
      </c>
      <c r="J114" s="7"/>
    </row>
    <row r="115" spans="1:10" ht="12">
      <c r="A115" s="23">
        <v>104</v>
      </c>
      <c r="B115" s="23">
        <f t="shared" si="12"/>
        <v>520</v>
      </c>
      <c r="C115" s="24">
        <f t="shared" si="13"/>
        <v>8.666666666666666</v>
      </c>
      <c r="D115" s="32">
        <f t="shared" si="14"/>
        <v>502.11506640355896</v>
      </c>
      <c r="E115" s="24">
        <f t="shared" si="8"/>
        <v>657.9790391421358</v>
      </c>
      <c r="F115" s="25">
        <f t="shared" si="9"/>
        <v>19666.755733617887</v>
      </c>
      <c r="G115" s="25">
        <f t="shared" si="10"/>
        <v>668.0894272246359</v>
      </c>
      <c r="H115" s="26">
        <f t="shared" si="11"/>
        <v>3.7499758260541722</v>
      </c>
      <c r="J115" s="7"/>
    </row>
    <row r="116" spans="1:10" ht="12">
      <c r="A116" s="23">
        <v>105</v>
      </c>
      <c r="B116" s="23">
        <f t="shared" si="12"/>
        <v>525</v>
      </c>
      <c r="C116" s="24">
        <f t="shared" si="13"/>
        <v>8.75</v>
      </c>
      <c r="D116" s="32">
        <f t="shared" si="14"/>
        <v>505.86504222961315</v>
      </c>
      <c r="E116" s="24">
        <f t="shared" si="8"/>
        <v>659.3859189271873</v>
      </c>
      <c r="F116" s="25">
        <f t="shared" si="9"/>
        <v>19507.73181038486</v>
      </c>
      <c r="G116" s="25">
        <f t="shared" si="10"/>
        <v>670.9439133740166</v>
      </c>
      <c r="H116" s="26">
        <f t="shared" si="11"/>
        <v>3.7038287814883217</v>
      </c>
      <c r="J116" s="7"/>
    </row>
    <row r="117" spans="1:10" ht="12">
      <c r="A117" s="23">
        <v>106</v>
      </c>
      <c r="B117" s="23">
        <f t="shared" si="12"/>
        <v>530</v>
      </c>
      <c r="C117" s="24">
        <f t="shared" si="13"/>
        <v>8.833333333333334</v>
      </c>
      <c r="D117" s="32">
        <f t="shared" si="14"/>
        <v>509.56887101110146</v>
      </c>
      <c r="E117" s="24">
        <f t="shared" si="8"/>
        <v>660.7797112687877</v>
      </c>
      <c r="F117" s="25">
        <f t="shared" si="9"/>
        <v>19348.08544659169</v>
      </c>
      <c r="G117" s="25">
        <f t="shared" si="10"/>
        <v>673.8096243851671</v>
      </c>
      <c r="H117" s="26">
        <f t="shared" si="11"/>
        <v>3.657894116548588</v>
      </c>
      <c r="J117" s="7"/>
    </row>
    <row r="118" spans="1:10" ht="12">
      <c r="A118" s="23">
        <v>107</v>
      </c>
      <c r="B118" s="23">
        <f t="shared" si="12"/>
        <v>535</v>
      </c>
      <c r="C118" s="24">
        <f t="shared" si="13"/>
        <v>8.916666666666666</v>
      </c>
      <c r="D118" s="32">
        <f t="shared" si="14"/>
        <v>513.2267651276501</v>
      </c>
      <c r="E118" s="24">
        <f t="shared" si="8"/>
        <v>662.1606574153052</v>
      </c>
      <c r="F118" s="25">
        <f t="shared" si="9"/>
        <v>19187.924991585358</v>
      </c>
      <c r="G118" s="25">
        <f t="shared" si="10"/>
        <v>676.6856709645613</v>
      </c>
      <c r="H118" s="26">
        <f t="shared" si="11"/>
        <v>3.6121965631322466</v>
      </c>
      <c r="J118" s="7"/>
    </row>
    <row r="119" spans="1:10" ht="12">
      <c r="A119" s="23">
        <v>108</v>
      </c>
      <c r="B119" s="23">
        <f t="shared" si="12"/>
        <v>540</v>
      </c>
      <c r="C119" s="24">
        <f t="shared" si="13"/>
        <v>9</v>
      </c>
      <c r="D119" s="32">
        <f t="shared" si="14"/>
        <v>516.8389616907823</v>
      </c>
      <c r="E119" s="24">
        <f t="shared" si="8"/>
        <v>663.5289920053776</v>
      </c>
      <c r="F119" s="25">
        <f t="shared" si="9"/>
        <v>19027.35565549155</v>
      </c>
      <c r="G119" s="25">
        <f t="shared" si="10"/>
        <v>679.5711662092817</v>
      </c>
      <c r="H119" s="26">
        <f t="shared" si="11"/>
        <v>3.566759572810572</v>
      </c>
      <c r="J119" s="7"/>
    </row>
    <row r="120" spans="1:10" ht="12">
      <c r="A120" s="23">
        <v>109</v>
      </c>
      <c r="B120" s="23">
        <f t="shared" si="12"/>
        <v>545</v>
      </c>
      <c r="C120" s="24">
        <f t="shared" si="13"/>
        <v>9.083333333333334</v>
      </c>
      <c r="D120" s="32">
        <f t="shared" si="14"/>
        <v>520.4057212635929</v>
      </c>
      <c r="E120" s="24">
        <f t="shared" si="8"/>
        <v>664.8849433071869</v>
      </c>
      <c r="F120" s="25">
        <f t="shared" si="9"/>
        <v>18866.479464799748</v>
      </c>
      <c r="G120" s="25">
        <f t="shared" si="10"/>
        <v>682.4652276957671</v>
      </c>
      <c r="H120" s="26">
        <f t="shared" si="11"/>
        <v>3.521605325364145</v>
      </c>
      <c r="J120" s="7"/>
    </row>
    <row r="121" spans="1:10" ht="12">
      <c r="A121" s="23">
        <v>110</v>
      </c>
      <c r="B121" s="23">
        <f t="shared" si="12"/>
        <v>550</v>
      </c>
      <c r="C121" s="24">
        <f t="shared" si="13"/>
        <v>9.166666666666666</v>
      </c>
      <c r="D121" s="32">
        <f t="shared" si="14"/>
        <v>523.927326588957</v>
      </c>
      <c r="E121" s="24">
        <f t="shared" si="8"/>
        <v>666.2287334470026</v>
      </c>
      <c r="F121" s="25">
        <f t="shared" si="9"/>
        <v>18705.395227520756</v>
      </c>
      <c r="G121" s="25">
        <f t="shared" si="10"/>
        <v>685.3669794356574</v>
      </c>
      <c r="H121" s="26">
        <f t="shared" si="11"/>
        <v>3.476754741215654</v>
      </c>
      <c r="J121" s="7"/>
    </row>
    <row r="122" spans="1:10" ht="12">
      <c r="A122" s="23">
        <v>111</v>
      </c>
      <c r="B122" s="23">
        <f t="shared" si="12"/>
        <v>555</v>
      </c>
      <c r="C122" s="24">
        <f t="shared" si="13"/>
        <v>9.25</v>
      </c>
      <c r="D122" s="32">
        <f t="shared" si="14"/>
        <v>527.4040813301727</v>
      </c>
      <c r="E122" s="24">
        <f t="shared" si="8"/>
        <v>667.5605786275697</v>
      </c>
      <c r="F122" s="25">
        <f t="shared" si="9"/>
        <v>18544.198507568508</v>
      </c>
      <c r="G122" s="25">
        <f t="shared" si="10"/>
        <v>688.2755536988144</v>
      </c>
      <c r="H122" s="26">
        <f t="shared" si="11"/>
        <v>3.432227497437248</v>
      </c>
      <c r="J122" s="7"/>
    </row>
    <row r="123" spans="1:10" ht="12">
      <c r="A123" s="23">
        <v>112</v>
      </c>
      <c r="B123" s="23">
        <f t="shared" si="12"/>
        <v>560</v>
      </c>
      <c r="C123" s="24">
        <f t="shared" si="13"/>
        <v>9.333333333333334</v>
      </c>
      <c r="D123" s="32">
        <f t="shared" si="14"/>
        <v>530.83630882761</v>
      </c>
      <c r="E123" s="24">
        <f t="shared" si="8"/>
        <v>668.880689336873</v>
      </c>
      <c r="F123" s="25">
        <f t="shared" si="9"/>
        <v>18382.98160798803</v>
      </c>
      <c r="G123" s="25">
        <f t="shared" si="10"/>
        <v>691.1900927043696</v>
      </c>
      <c r="H123" s="26">
        <f t="shared" si="11"/>
        <v>3.3880420470097694</v>
      </c>
      <c r="J123" s="7"/>
    </row>
    <row r="124" spans="1:10" ht="12">
      <c r="A124" s="23">
        <v>113</v>
      </c>
      <c r="B124" s="23">
        <f t="shared" si="12"/>
        <v>565</v>
      </c>
      <c r="C124" s="24">
        <f t="shared" si="13"/>
        <v>9.416666666666666</v>
      </c>
      <c r="D124" s="32">
        <f t="shared" si="14"/>
        <v>534.2243508746197</v>
      </c>
      <c r="E124" s="24">
        <f t="shared" si="8"/>
        <v>670.189270547786</v>
      </c>
      <c r="F124" s="25">
        <f t="shared" si="9"/>
        <v>18221.83356262732</v>
      </c>
      <c r="G124" s="25">
        <f t="shared" si="10"/>
        <v>694.109750181344</v>
      </c>
      <c r="H124" s="26">
        <f t="shared" si="11"/>
        <v>3.3442156410146735</v>
      </c>
      <c r="J124" s="7"/>
    </row>
    <row r="125" spans="1:10" ht="12">
      <c r="A125" s="23">
        <v>114</v>
      </c>
      <c r="B125" s="23">
        <f t="shared" si="12"/>
        <v>570</v>
      </c>
      <c r="C125" s="24">
        <f t="shared" si="13"/>
        <v>9.5</v>
      </c>
      <c r="D125" s="32">
        <f t="shared" si="14"/>
        <v>537.5685665156344</v>
      </c>
      <c r="E125" s="24">
        <f t="shared" si="8"/>
        <v>671.4865219090768</v>
      </c>
      <c r="F125" s="25">
        <f t="shared" si="9"/>
        <v>18060.84013583123</v>
      </c>
      <c r="G125" s="25">
        <f t="shared" si="10"/>
        <v>697.0336928010146</v>
      </c>
      <c r="H125" s="26">
        <f t="shared" si="11"/>
        <v>3.3007643534452953</v>
      </c>
      <c r="J125" s="7"/>
    </row>
    <row r="126" spans="1:10" ht="12">
      <c r="A126" s="23">
        <v>115</v>
      </c>
      <c r="B126" s="23">
        <f t="shared" si="12"/>
        <v>575</v>
      </c>
      <c r="C126" s="24">
        <f t="shared" si="13"/>
        <v>9.583333333333334</v>
      </c>
      <c r="D126" s="32">
        <f t="shared" si="14"/>
        <v>540.8693308690797</v>
      </c>
      <c r="E126" s="24">
        <f t="shared" si="8"/>
        <v>672.7726379282158</v>
      </c>
      <c r="F126" s="25">
        <f t="shared" si="9"/>
        <v>17900.083829720315</v>
      </c>
      <c r="G126" s="25">
        <f t="shared" si="10"/>
        <v>699.9611014837571</v>
      </c>
      <c r="H126" s="26">
        <f t="shared" si="11"/>
        <v>3.2577031083322865</v>
      </c>
      <c r="J126" s="7"/>
    </row>
    <row r="127" spans="1:10" ht="12">
      <c r="A127" s="23">
        <v>116</v>
      </c>
      <c r="B127" s="23">
        <f t="shared" si="12"/>
        <v>580</v>
      </c>
      <c r="C127" s="24">
        <f t="shared" si="13"/>
        <v>9.666666666666666</v>
      </c>
      <c r="D127" s="32">
        <f t="shared" si="14"/>
        <v>544.127033977412</v>
      </c>
      <c r="E127" s="24">
        <f t="shared" si="8"/>
        <v>674.0478081464032</v>
      </c>
      <c r="F127" s="25">
        <f t="shared" si="9"/>
        <v>17739.643898607716</v>
      </c>
      <c r="G127" s="25">
        <f t="shared" si="10"/>
        <v>702.891172583579</v>
      </c>
      <c r="H127" s="26">
        <f t="shared" si="11"/>
        <v>3.2150457088882733</v>
      </c>
      <c r="J127" s="7"/>
    </row>
    <row r="128" spans="1:10" ht="12">
      <c r="A128" s="23">
        <v>117</v>
      </c>
      <c r="B128" s="23">
        <f t="shared" si="12"/>
        <v>585</v>
      </c>
      <c r="C128" s="24">
        <f t="shared" si="13"/>
        <v>9.75</v>
      </c>
      <c r="D128" s="32">
        <f t="shared" si="14"/>
        <v>547.3420796863003</v>
      </c>
      <c r="E128" s="24">
        <f t="shared" si="8"/>
        <v>675.312217306213</v>
      </c>
      <c r="F128" s="25">
        <f t="shared" si="9"/>
        <v>17579.59637010069</v>
      </c>
      <c r="G128" s="25">
        <f t="shared" si="10"/>
        <v>705.8231189539724</v>
      </c>
      <c r="H128" s="26">
        <f t="shared" si="11"/>
        <v>3.1728048683884795</v>
      </c>
      <c r="J128" s="7"/>
    </row>
    <row r="129" spans="1:10" ht="12">
      <c r="A129" s="23">
        <v>118</v>
      </c>
      <c r="B129" s="23">
        <f t="shared" si="12"/>
        <v>590</v>
      </c>
      <c r="C129" s="24">
        <f t="shared" si="13"/>
        <v>9.833333333333334</v>
      </c>
      <c r="D129" s="32">
        <f t="shared" si="14"/>
        <v>550.5148845546887</v>
      </c>
      <c r="E129" s="24">
        <f t="shared" si="8"/>
        <v>676.5660455122205</v>
      </c>
      <c r="F129" s="25">
        <f t="shared" si="9"/>
        <v>17420.01407243065</v>
      </c>
      <c r="G129" s="25">
        <f t="shared" si="10"/>
        <v>708.756170899084</v>
      </c>
      <c r="H129" s="26">
        <f t="shared" si="11"/>
        <v>3.130992242517024</v>
      </c>
      <c r="J129" s="7"/>
    </row>
    <row r="130" spans="1:10" ht="12">
      <c r="A130" s="23">
        <v>119</v>
      </c>
      <c r="B130" s="23">
        <f t="shared" si="12"/>
        <v>595</v>
      </c>
      <c r="C130" s="24">
        <f t="shared" si="13"/>
        <v>9.916666666666666</v>
      </c>
      <c r="D130" s="32">
        <f t="shared" si="14"/>
        <v>553.6458767972057</v>
      </c>
      <c r="E130" s="24">
        <f t="shared" si="8"/>
        <v>677.8094683849653</v>
      </c>
      <c r="F130" s="25">
        <f t="shared" si="9"/>
        <v>17260.966667556415</v>
      </c>
      <c r="G130" s="25">
        <f t="shared" si="10"/>
        <v>711.6895770144779</v>
      </c>
      <c r="H130" s="26">
        <f t="shared" si="11"/>
        <v>3.0896184629226693</v>
      </c>
      <c r="J130" s="7"/>
    </row>
    <row r="131" spans="1:10" ht="12">
      <c r="A131" s="23">
        <v>120</v>
      </c>
      <c r="B131" s="23">
        <f t="shared" si="12"/>
        <v>600</v>
      </c>
      <c r="C131" s="24">
        <f t="shared" si="13"/>
        <v>10</v>
      </c>
      <c r="D131" s="32">
        <f t="shared" si="14"/>
        <v>556.7354952601283</v>
      </c>
      <c r="E131" s="24">
        <f t="shared" si="8"/>
        <v>679.0426572085781</v>
      </c>
      <c r="F131" s="25">
        <f t="shared" si="9"/>
        <v>17102.52068958951</v>
      </c>
      <c r="G131" s="25">
        <f t="shared" si="10"/>
        <v>714.6226049220186</v>
      </c>
      <c r="H131" s="26">
        <f t="shared" si="11"/>
        <v>3.048693171742594</v>
      </c>
      <c r="J131" s="7"/>
    </row>
    <row r="132" spans="1:10" ht="12">
      <c r="A132" s="23">
        <v>121</v>
      </c>
      <c r="B132" s="23">
        <f t="shared" si="12"/>
        <v>605</v>
      </c>
      <c r="C132" s="24">
        <f t="shared" si="13"/>
        <v>10.083333333333334</v>
      </c>
      <c r="D132" s="32">
        <f t="shared" si="14"/>
        <v>559.7841884318709</v>
      </c>
      <c r="E132" s="24">
        <f t="shared" si="8"/>
        <v>680.2657790723823</v>
      </c>
      <c r="F132" s="25">
        <f t="shared" si="9"/>
        <v>16944.739588096516</v>
      </c>
      <c r="G132" s="25">
        <f t="shared" si="10"/>
        <v>717.5545419035815</v>
      </c>
      <c r="H132" s="26">
        <f t="shared" si="11"/>
        <v>3.0082250568679534</v>
      </c>
      <c r="J132" s="7"/>
    </row>
    <row r="133" spans="1:10" ht="12">
      <c r="A133" s="23">
        <v>122</v>
      </c>
      <c r="B133" s="23">
        <f t="shared" si="12"/>
        <v>610</v>
      </c>
      <c r="C133" s="24">
        <f t="shared" si="13"/>
        <v>10.166666666666666</v>
      </c>
      <c r="D133" s="32">
        <f t="shared" si="14"/>
        <v>562.7924134887388</v>
      </c>
      <c r="E133" s="24">
        <f t="shared" si="8"/>
        <v>681.478997006761</v>
      </c>
      <c r="F133" s="25">
        <f t="shared" si="9"/>
        <v>16787.683775842408</v>
      </c>
      <c r="G133" s="25">
        <f t="shared" si="10"/>
        <v>720.4846954384323</v>
      </c>
      <c r="H133" s="26">
        <f t="shared" si="11"/>
        <v>2.968221887740597</v>
      </c>
      <c r="J133" s="7"/>
    </row>
    <row r="134" spans="1:10" ht="12">
      <c r="A134" s="23">
        <v>123</v>
      </c>
      <c r="B134" s="23">
        <f t="shared" si="12"/>
        <v>615</v>
      </c>
      <c r="C134" s="24">
        <f t="shared" si="13"/>
        <v>10.25</v>
      </c>
      <c r="D134" s="32">
        <f t="shared" si="14"/>
        <v>565.7606353764794</v>
      </c>
      <c r="E134" s="24">
        <f t="shared" si="8"/>
        <v>682.6824701135694</v>
      </c>
      <c r="F134" s="25">
        <f t="shared" si="9"/>
        <v>16631.410680550165</v>
      </c>
      <c r="G134" s="25">
        <f t="shared" si="10"/>
        <v>723.4123936492122</v>
      </c>
      <c r="H134" s="26">
        <f t="shared" si="11"/>
        <v>2.9286905514859765</v>
      </c>
      <c r="J134" s="7"/>
    </row>
    <row r="135" spans="1:10" ht="12">
      <c r="A135" s="23">
        <v>124</v>
      </c>
      <c r="B135" s="23">
        <f t="shared" si="12"/>
        <v>620</v>
      </c>
      <c r="C135" s="24">
        <f t="shared" si="13"/>
        <v>10.333333333333334</v>
      </c>
      <c r="D135" s="32">
        <f t="shared" si="14"/>
        <v>568.6893259279653</v>
      </c>
      <c r="E135" s="24">
        <f t="shared" si="8"/>
        <v>683.8763536913491</v>
      </c>
      <c r="F135" s="25">
        <f t="shared" si="9"/>
        <v>16475.974800264106</v>
      </c>
      <c r="G135" s="25">
        <f t="shared" si="10"/>
        <v>726.3369856615129</v>
      </c>
      <c r="H135" s="26">
        <f t="shared" si="11"/>
        <v>2.889637089202806</v>
      </c>
      <c r="J135" s="7"/>
    </row>
    <row r="136" spans="1:10" ht="12">
      <c r="A136" s="23">
        <v>125</v>
      </c>
      <c r="B136" s="23">
        <f t="shared" si="12"/>
        <v>625</v>
      </c>
      <c r="C136" s="24">
        <f t="shared" si="13"/>
        <v>10.416666666666666</v>
      </c>
      <c r="D136" s="32">
        <f t="shared" si="14"/>
        <v>571.5789630171681</v>
      </c>
      <c r="E136" s="24">
        <f t="shared" si="8"/>
        <v>685.0607993555951</v>
      </c>
      <c r="F136" s="25">
        <f t="shared" si="9"/>
        <v>16321.427761919023</v>
      </c>
      <c r="G136" s="25">
        <f t="shared" si="10"/>
        <v>729.257841882039</v>
      </c>
      <c r="H136" s="26">
        <f t="shared" si="11"/>
        <v>2.851066732245436</v>
      </c>
      <c r="J136" s="7"/>
    </row>
    <row r="137" spans="1:10" ht="12">
      <c r="A137" s="23">
        <v>126</v>
      </c>
      <c r="B137" s="23">
        <f t="shared" si="12"/>
        <v>630</v>
      </c>
      <c r="C137" s="24">
        <f t="shared" si="13"/>
        <v>10.5</v>
      </c>
      <c r="D137" s="32">
        <f t="shared" si="14"/>
        <v>574.4300297494135</v>
      </c>
      <c r="E137" s="24">
        <f t="shared" si="8"/>
        <v>686.2359551543046</v>
      </c>
      <c r="F137" s="25">
        <f t="shared" si="9"/>
        <v>16167.818382732334</v>
      </c>
      <c r="G137" s="25">
        <f t="shared" si="10"/>
        <v>732.1743542003326</v>
      </c>
      <c r="H137" s="26">
        <f t="shared" si="11"/>
        <v>2.812983938349891</v>
      </c>
      <c r="J137" s="7"/>
    </row>
    <row r="138" spans="1:10" ht="12">
      <c r="A138" s="23">
        <v>127</v>
      </c>
      <c r="B138" s="23">
        <f t="shared" si="12"/>
        <v>635</v>
      </c>
      <c r="C138" s="24">
        <f t="shared" si="13"/>
        <v>10.583333333333334</v>
      </c>
      <c r="D138" s="32">
        <f t="shared" si="14"/>
        <v>577.2430136877634</v>
      </c>
      <c r="E138" s="24">
        <f t="shared" si="8"/>
        <v>687.4019656790308</v>
      </c>
      <c r="F138" s="25">
        <f t="shared" si="9"/>
        <v>16015.192734052931</v>
      </c>
      <c r="G138" s="25">
        <f t="shared" si="10"/>
        <v>735.0859361189888</v>
      </c>
      <c r="H138" s="26">
        <f t="shared" si="11"/>
        <v>2.7753924274691126</v>
      </c>
      <c r="J138" s="7"/>
    </row>
    <row r="139" spans="1:10" ht="12">
      <c r="A139" s="23">
        <v>128</v>
      </c>
      <c r="B139" s="23">
        <f t="shared" si="12"/>
        <v>640</v>
      </c>
      <c r="C139" s="24">
        <f t="shared" si="13"/>
        <v>10.666666666666666</v>
      </c>
      <c r="D139" s="32">
        <f t="shared" si="14"/>
        <v>580.0184061152326</v>
      </c>
      <c r="E139" s="24">
        <f aca="true" t="shared" si="15" ref="E139:E202">20+345*LOG(8*(B139+delta_t/2)/60+1)</f>
        <v>688.5589721716486</v>
      </c>
      <c r="F139" s="25">
        <f aca="true" t="shared" si="16" ref="F139:F202">alfa_c*(E139-D139)+k_sh*0.0000000577*eps_r*((E139+273.15)^4-(D139+273.15)^4)</f>
        <v>15863.594207317632</v>
      </c>
      <c r="G139" s="25">
        <f aca="true" t="shared" si="17" ref="G139:G202">IF(steel&lt;&gt;1,IF(D139&lt;600,425+0.773*D139-0.00169*D139^2+0.00000222*D139^3,IF(D139&lt;735,666+13002/(738-D139),IF(D139&lt;900,545+17820/(D139-731),650))),450+0.28*D139-0.000291*D139^2+0.000000134*D139^3)</f>
        <v>737.9920228172127</v>
      </c>
      <c r="H139" s="26">
        <f aca="true" t="shared" si="18" ref="H139:H202">F139/7850/G139*fatt_sez*delta_t</f>
        <v>2.7382952171969683</v>
      </c>
      <c r="J139" s="7"/>
    </row>
    <row r="140" spans="1:10" ht="12">
      <c r="A140" s="23">
        <v>129</v>
      </c>
      <c r="B140" s="23">
        <f aca="true" t="shared" si="19" ref="B140:B203">B139+delta_t</f>
        <v>645</v>
      </c>
      <c r="C140" s="24">
        <f aca="true" t="shared" si="20" ref="C140:C203">B140/60</f>
        <v>10.75</v>
      </c>
      <c r="D140" s="32">
        <f aca="true" t="shared" si="21" ref="D140:D203">D139+H139</f>
        <v>582.7567013324295</v>
      </c>
      <c r="E140" s="24">
        <f t="shared" si="15"/>
        <v>689.7071126270287</v>
      </c>
      <c r="F140" s="25">
        <f t="shared" si="16"/>
        <v>15713.063581783008</v>
      </c>
      <c r="G140" s="25">
        <f t="shared" si="17"/>
        <v>740.8920711524659</v>
      </c>
      <c r="H140" s="26">
        <f t="shared" si="18"/>
        <v>2.7016946576739516</v>
      </c>
      <c r="J140" s="7"/>
    </row>
    <row r="141" spans="1:10" ht="12">
      <c r="A141" s="23">
        <v>130</v>
      </c>
      <c r="B141" s="23">
        <f t="shared" si="19"/>
        <v>650</v>
      </c>
      <c r="C141" s="24">
        <f t="shared" si="20"/>
        <v>10.833333333333334</v>
      </c>
      <c r="D141" s="32">
        <f t="shared" si="21"/>
        <v>585.4583959901034</v>
      </c>
      <c r="E141" s="24">
        <f t="shared" si="15"/>
        <v>690.8465218918082</v>
      </c>
      <c r="F141" s="25">
        <f t="shared" si="16"/>
        <v>15563.639093719528</v>
      </c>
      <c r="G141" s="25">
        <f t="shared" si="17"/>
        <v>743.7855596048396</v>
      </c>
      <c r="H141" s="26">
        <f t="shared" si="18"/>
        <v>2.665592465880424</v>
      </c>
      <c r="J141" s="7"/>
    </row>
    <row r="142" spans="1:10" ht="12">
      <c r="A142" s="23">
        <v>131</v>
      </c>
      <c r="B142" s="23">
        <f t="shared" si="19"/>
        <v>655</v>
      </c>
      <c r="C142" s="24">
        <f t="shared" si="20"/>
        <v>10.916666666666666</v>
      </c>
      <c r="D142" s="32">
        <f t="shared" si="21"/>
        <v>588.1239884559839</v>
      </c>
      <c r="E142" s="24">
        <f t="shared" si="15"/>
        <v>691.9773317594346</v>
      </c>
      <c r="F142" s="25">
        <f t="shared" si="16"/>
        <v>15415.356506772048</v>
      </c>
      <c r="G142" s="25">
        <f t="shared" si="17"/>
        <v>746.6719881686528</v>
      </c>
      <c r="H142" s="26">
        <f t="shared" si="18"/>
        <v>2.6299897592352006</v>
      </c>
      <c r="J142" s="7"/>
    </row>
    <row r="143" spans="1:10" ht="12">
      <c r="A143" s="23">
        <v>132</v>
      </c>
      <c r="B143" s="23">
        <f t="shared" si="19"/>
        <v>660</v>
      </c>
      <c r="C143" s="24">
        <f t="shared" si="20"/>
        <v>11</v>
      </c>
      <c r="D143" s="32">
        <f t="shared" si="21"/>
        <v>590.753978215219</v>
      </c>
      <c r="E143" s="24">
        <f t="shared" si="15"/>
        <v>693.0996710616486</v>
      </c>
      <c r="F143" s="25">
        <f t="shared" si="16"/>
        <v>15268.249183208962</v>
      </c>
      <c r="G143" s="25">
        <f t="shared" si="17"/>
        <v>749.5508781956237</v>
      </c>
      <c r="H143" s="26">
        <f t="shared" si="18"/>
        <v>2.5948870884286586</v>
      </c>
      <c r="J143" s="7"/>
    </row>
    <row r="144" spans="1:10" ht="12">
      <c r="A144" s="23">
        <v>133</v>
      </c>
      <c r="B144" s="23">
        <f t="shared" si="19"/>
        <v>665</v>
      </c>
      <c r="C144" s="24">
        <f t="shared" si="20"/>
        <v>11.083333333333334</v>
      </c>
      <c r="D144" s="32">
        <f t="shared" si="21"/>
        <v>593.3488653036477</v>
      </c>
      <c r="E144" s="24">
        <f t="shared" si="15"/>
        <v>694.2136657565671</v>
      </c>
      <c r="F144" s="25">
        <f t="shared" si="16"/>
        <v>15122.34815580096</v>
      </c>
      <c r="G144" s="25">
        <f t="shared" si="17"/>
        <v>752.4217721938096</v>
      </c>
      <c r="H144" s="26">
        <f t="shared" si="18"/>
        <v>2.5602844694303073</v>
      </c>
      <c r="J144" s="7"/>
    </row>
    <row r="145" spans="1:10" ht="12">
      <c r="A145" s="23">
        <v>134</v>
      </c>
      <c r="B145" s="23">
        <f t="shared" si="19"/>
        <v>670</v>
      </c>
      <c r="C145" s="24">
        <f t="shared" si="20"/>
        <v>11.166666666666666</v>
      </c>
      <c r="D145" s="32">
        <f t="shared" si="21"/>
        <v>595.909149773078</v>
      </c>
      <c r="E145" s="24">
        <f t="shared" si="15"/>
        <v>695.319439013515</v>
      </c>
      <c r="F145" s="25">
        <f t="shared" si="16"/>
        <v>14977.682200087016</v>
      </c>
      <c r="G145" s="25">
        <f t="shared" si="17"/>
        <v>755.284233586339</v>
      </c>
      <c r="H145" s="26">
        <f t="shared" si="18"/>
        <v>2.526181414620447</v>
      </c>
      <c r="J145" s="7"/>
    </row>
    <row r="146" spans="1:10" ht="12">
      <c r="A146" s="23">
        <v>135</v>
      </c>
      <c r="B146" s="23">
        <f t="shared" si="19"/>
        <v>675</v>
      </c>
      <c r="C146" s="24">
        <f t="shared" si="20"/>
        <v>11.25</v>
      </c>
      <c r="D146" s="32">
        <f t="shared" si="21"/>
        <v>598.4353311876984</v>
      </c>
      <c r="E146" s="24">
        <f t="shared" si="15"/>
        <v>696.4171112947503</v>
      </c>
      <c r="F146" s="25">
        <f t="shared" si="16"/>
        <v>14834.277906803964</v>
      </c>
      <c r="G146" s="25">
        <f t="shared" si="17"/>
        <v>758.1378464337859</v>
      </c>
      <c r="H146" s="26">
        <f t="shared" si="18"/>
        <v>2.492576963004968</v>
      </c>
      <c r="J146" s="7"/>
    </row>
    <row r="147" spans="1:10" ht="12">
      <c r="A147" s="23">
        <v>136</v>
      </c>
      <c r="B147" s="23">
        <f t="shared" si="19"/>
        <v>680</v>
      </c>
      <c r="C147" s="24">
        <f t="shared" si="20"/>
        <v>11.333333333333334</v>
      </c>
      <c r="D147" s="32">
        <f t="shared" si="21"/>
        <v>600.9279081507033</v>
      </c>
      <c r="E147" s="24">
        <f t="shared" si="15"/>
        <v>697.5068004342166</v>
      </c>
      <c r="F147" s="25">
        <f t="shared" si="16"/>
        <v>14692.159754271583</v>
      </c>
      <c r="G147" s="25">
        <f t="shared" si="17"/>
        <v>760.8551949896189</v>
      </c>
      <c r="H147" s="26">
        <f t="shared" si="18"/>
        <v>2.459880302947864</v>
      </c>
      <c r="J147" s="7"/>
    </row>
    <row r="148" spans="1:10" ht="12">
      <c r="A148" s="23">
        <v>137</v>
      </c>
      <c r="B148" s="23">
        <f t="shared" si="19"/>
        <v>685</v>
      </c>
      <c r="C148" s="24">
        <f t="shared" si="20"/>
        <v>11.416666666666666</v>
      </c>
      <c r="D148" s="32">
        <f t="shared" si="21"/>
        <v>603.3877884536512</v>
      </c>
      <c r="E148" s="24">
        <f t="shared" si="15"/>
        <v>698.5886217134528</v>
      </c>
      <c r="F148" s="25">
        <f t="shared" si="16"/>
        <v>14551.295241432008</v>
      </c>
      <c r="G148" s="25">
        <f t="shared" si="17"/>
        <v>762.5885624390269</v>
      </c>
      <c r="H148" s="26">
        <f t="shared" si="18"/>
        <v>2.4307579144555063</v>
      </c>
      <c r="J148" s="7"/>
    </row>
    <row r="149" spans="1:10" ht="12">
      <c r="A149" s="23">
        <v>138</v>
      </c>
      <c r="B149" s="23">
        <f t="shared" si="19"/>
        <v>690</v>
      </c>
      <c r="C149" s="24">
        <f t="shared" si="20"/>
        <v>11.5</v>
      </c>
      <c r="D149" s="32">
        <f t="shared" si="21"/>
        <v>605.8185463681067</v>
      </c>
      <c r="E149" s="24">
        <f t="shared" si="15"/>
        <v>699.6626879347821</v>
      </c>
      <c r="F149" s="25">
        <f t="shared" si="16"/>
        <v>14411.288959310981</v>
      </c>
      <c r="G149" s="25">
        <f t="shared" si="17"/>
        <v>764.3647829763526</v>
      </c>
      <c r="H149" s="26">
        <f t="shared" si="18"/>
        <v>2.4017759966631727</v>
      </c>
      <c r="J149" s="7"/>
    </row>
    <row r="150" spans="1:10" ht="12">
      <c r="A150" s="23">
        <v>139</v>
      </c>
      <c r="B150" s="23">
        <f t="shared" si="19"/>
        <v>695</v>
      </c>
      <c r="C150" s="24">
        <f t="shared" si="20"/>
        <v>11.583333333333334</v>
      </c>
      <c r="D150" s="32">
        <f t="shared" si="21"/>
        <v>608.2203223647699</v>
      </c>
      <c r="E150" s="24">
        <f t="shared" si="15"/>
        <v>700.729109491896</v>
      </c>
      <c r="F150" s="25">
        <f t="shared" si="16"/>
        <v>14272.197891102314</v>
      </c>
      <c r="G150" s="25">
        <f t="shared" si="17"/>
        <v>766.1851771934936</v>
      </c>
      <c r="H150" s="26">
        <f t="shared" si="18"/>
        <v>2.3729438197849557</v>
      </c>
      <c r="J150" s="7"/>
    </row>
    <row r="151" spans="1:10" ht="12">
      <c r="A151" s="23">
        <v>140</v>
      </c>
      <c r="B151" s="23">
        <f t="shared" si="19"/>
        <v>700</v>
      </c>
      <c r="C151" s="24">
        <f t="shared" si="20"/>
        <v>11.666666666666666</v>
      </c>
      <c r="D151" s="32">
        <f t="shared" si="21"/>
        <v>610.5932661845549</v>
      </c>
      <c r="E151" s="24">
        <f t="shared" si="15"/>
        <v>701.7879944379445</v>
      </c>
      <c r="F151" s="25">
        <f t="shared" si="16"/>
        <v>14134.07697460278</v>
      </c>
      <c r="G151" s="25">
        <f t="shared" si="17"/>
        <v>768.0511209308138</v>
      </c>
      <c r="H151" s="26">
        <f t="shared" si="18"/>
        <v>2.344270206441377</v>
      </c>
      <c r="J151" s="7"/>
    </row>
    <row r="152" spans="1:10" ht="12">
      <c r="A152" s="23">
        <v>141</v>
      </c>
      <c r="B152" s="23">
        <f t="shared" si="19"/>
        <v>705</v>
      </c>
      <c r="C152" s="24">
        <f t="shared" si="20"/>
        <v>11.75</v>
      </c>
      <c r="D152" s="32">
        <f t="shared" si="21"/>
        <v>612.9375363909962</v>
      </c>
      <c r="E152" s="24">
        <f t="shared" si="15"/>
        <v>702.8394485512363</v>
      </c>
      <c r="F152" s="25">
        <f t="shared" si="16"/>
        <v>13996.979112948766</v>
      </c>
      <c r="G152" s="25">
        <f t="shared" si="17"/>
        <v>769.964048242721</v>
      </c>
      <c r="H152" s="26">
        <f t="shared" si="18"/>
        <v>2.3157635322575763</v>
      </c>
      <c r="J152" s="7"/>
    </row>
    <row r="153" spans="1:10" ht="12">
      <c r="A153" s="23">
        <v>142</v>
      </c>
      <c r="B153" s="23">
        <f t="shared" si="19"/>
        <v>710</v>
      </c>
      <c r="C153" s="24">
        <f t="shared" si="20"/>
        <v>11.833333333333334</v>
      </c>
      <c r="D153" s="32">
        <f t="shared" si="21"/>
        <v>615.2532999232538</v>
      </c>
      <c r="E153" s="24">
        <f t="shared" si="15"/>
        <v>703.8835753986511</v>
      </c>
      <c r="F153" s="25">
        <f t="shared" si="16"/>
        <v>13860.955188865466</v>
      </c>
      <c r="G153" s="25">
        <f t="shared" si="17"/>
        <v>771.9254545488443</v>
      </c>
      <c r="H153" s="26">
        <f t="shared" si="18"/>
        <v>2.2874317270488764</v>
      </c>
      <c r="J153" s="7"/>
    </row>
    <row r="154" spans="1:10" ht="12">
      <c r="A154" s="23">
        <v>143</v>
      </c>
      <c r="B154" s="23">
        <f t="shared" si="19"/>
        <v>715</v>
      </c>
      <c r="C154" s="24">
        <f t="shared" si="20"/>
        <v>11.916666666666666</v>
      </c>
      <c r="D154" s="32">
        <f t="shared" si="21"/>
        <v>617.5407316503027</v>
      </c>
      <c r="E154" s="24">
        <f t="shared" si="15"/>
        <v>704.9204763968563</v>
      </c>
      <c r="F154" s="25">
        <f t="shared" si="16"/>
        <v>13726.054082316952</v>
      </c>
      <c r="G154" s="25">
        <f t="shared" si="17"/>
        <v>773.9368999839412</v>
      </c>
      <c r="H154" s="26">
        <f t="shared" si="18"/>
        <v>2.2592822765661422</v>
      </c>
      <c r="J154" s="7"/>
    </row>
    <row r="155" spans="1:10" ht="12">
      <c r="A155" s="23">
        <v>144</v>
      </c>
      <c r="B155" s="23">
        <f t="shared" si="19"/>
        <v>720</v>
      </c>
      <c r="C155" s="24">
        <f t="shared" si="20"/>
        <v>12</v>
      </c>
      <c r="D155" s="32">
        <f t="shared" si="21"/>
        <v>619.8000139268689</v>
      </c>
      <c r="E155" s="24">
        <f t="shared" si="15"/>
        <v>705.9502508714207</v>
      </c>
      <c r="F155" s="25">
        <f t="shared" si="16"/>
        <v>13592.32269144127</v>
      </c>
      <c r="G155" s="25">
        <f t="shared" si="17"/>
        <v>776.0000129607087</v>
      </c>
      <c r="H155" s="26">
        <f t="shared" si="18"/>
        <v>2.231322224772319</v>
      </c>
      <c r="J155" s="7"/>
    </row>
    <row r="156" spans="1:10" ht="12">
      <c r="A156" s="23">
        <v>145</v>
      </c>
      <c r="B156" s="23">
        <f t="shared" si="19"/>
        <v>725</v>
      </c>
      <c r="C156" s="24">
        <f t="shared" si="20"/>
        <v>12.083333333333334</v>
      </c>
      <c r="D156" s="32">
        <f t="shared" si="21"/>
        <v>622.0313361516412</v>
      </c>
      <c r="E156" s="24">
        <f t="shared" si="15"/>
        <v>706.9729961139108</v>
      </c>
      <c r="F156" s="25">
        <f t="shared" si="16"/>
        <v>13459.8059566494</v>
      </c>
      <c r="G156" s="25">
        <f t="shared" si="17"/>
        <v>778.1164939608296</v>
      </c>
      <c r="H156" s="26">
        <f t="shared" si="18"/>
        <v>2.2035581766202874</v>
      </c>
      <c r="J156" s="7"/>
    </row>
    <row r="157" spans="1:10" ht="12">
      <c r="A157" s="23">
        <v>146</v>
      </c>
      <c r="B157" s="23">
        <f t="shared" si="19"/>
        <v>730</v>
      </c>
      <c r="C157" s="24">
        <f t="shared" si="20"/>
        <v>12.166666666666666</v>
      </c>
      <c r="D157" s="32">
        <f t="shared" si="21"/>
        <v>624.2348943282615</v>
      </c>
      <c r="E157" s="24">
        <f t="shared" si="15"/>
        <v>707.9888074370502</v>
      </c>
      <c r="F157" s="25">
        <f t="shared" si="16"/>
        <v>13328.54688776332</v>
      </c>
      <c r="G157" s="25">
        <f t="shared" si="17"/>
        <v>780.2881195708321</v>
      </c>
      <c r="H157" s="26">
        <f t="shared" si="18"/>
        <v>2.175996301301271</v>
      </c>
      <c r="J157" s="7"/>
    </row>
    <row r="158" spans="1:10" ht="12">
      <c r="A158" s="23">
        <v>147</v>
      </c>
      <c r="B158" s="23">
        <f t="shared" si="19"/>
        <v>735</v>
      </c>
      <c r="C158" s="24">
        <f t="shared" si="20"/>
        <v>12.25</v>
      </c>
      <c r="D158" s="32">
        <f t="shared" si="21"/>
        <v>626.4108906295628</v>
      </c>
      <c r="E158" s="24">
        <f t="shared" si="15"/>
        <v>708.9977782280245</v>
      </c>
      <c r="F158" s="25">
        <f t="shared" si="16"/>
        <v>13198.586594065728</v>
      </c>
      <c r="G158" s="25">
        <f t="shared" si="17"/>
        <v>782.5167467807083</v>
      </c>
      <c r="H158" s="26">
        <f t="shared" si="18"/>
        <v>2.148642335932255</v>
      </c>
      <c r="J158" s="7"/>
    </row>
    <row r="159" spans="1:10" ht="12">
      <c r="A159" s="23">
        <v>148</v>
      </c>
      <c r="B159" s="23">
        <f t="shared" si="19"/>
        <v>740</v>
      </c>
      <c r="C159" s="24">
        <f t="shared" si="20"/>
        <v>12.333333333333334</v>
      </c>
      <c r="D159" s="32">
        <f t="shared" si="21"/>
        <v>628.559532965495</v>
      </c>
      <c r="E159" s="24">
        <f t="shared" si="15"/>
        <v>710</v>
      </c>
      <c r="F159" s="25">
        <f t="shared" si="16"/>
        <v>13069.964317131227</v>
      </c>
      <c r="G159" s="25">
        <f t="shared" si="17"/>
        <v>784.8043175647327</v>
      </c>
      <c r="H159" s="26">
        <f t="shared" si="18"/>
        <v>2.1215015896501264</v>
      </c>
      <c r="J159" s="7"/>
    </row>
    <row r="160" spans="1:10" ht="12">
      <c r="A160" s="23">
        <v>149</v>
      </c>
      <c r="B160" s="23">
        <f t="shared" si="19"/>
        <v>745</v>
      </c>
      <c r="C160" s="24">
        <f t="shared" si="20"/>
        <v>12.416666666666666</v>
      </c>
      <c r="D160" s="32">
        <f t="shared" si="21"/>
        <v>630.6810345551452</v>
      </c>
      <c r="E160" s="24">
        <f t="shared" si="15"/>
        <v>710.9955624419334</v>
      </c>
      <c r="F160" s="25">
        <f t="shared" si="16"/>
        <v>12942.717466307593</v>
      </c>
      <c r="G160" s="25">
        <f t="shared" si="17"/>
        <v>787.1528637655475</v>
      </c>
      <c r="H160" s="26">
        <f t="shared" si="18"/>
        <v>2.094578948079777</v>
      </c>
      <c r="J160" s="7"/>
    </row>
    <row r="161" spans="1:10" ht="12">
      <c r="A161" s="23">
        <v>150</v>
      </c>
      <c r="B161" s="23">
        <f t="shared" si="19"/>
        <v>750</v>
      </c>
      <c r="C161" s="24">
        <f t="shared" si="20"/>
        <v>12.5</v>
      </c>
      <c r="D161" s="32">
        <f t="shared" si="21"/>
        <v>632.7756135032249</v>
      </c>
      <c r="E161" s="24">
        <f t="shared" si="15"/>
        <v>711.9845534667365</v>
      </c>
      <c r="F161" s="25">
        <f t="shared" si="16"/>
        <v>12816.881656715483</v>
      </c>
      <c r="G161" s="25">
        <f t="shared" si="17"/>
        <v>789.5645123043648</v>
      </c>
      <c r="H161" s="26">
        <f t="shared" si="18"/>
        <v>2.0678788781430817</v>
      </c>
      <c r="J161" s="7"/>
    </row>
    <row r="162" spans="1:10" ht="12">
      <c r="A162" s="23">
        <v>151</v>
      </c>
      <c r="B162" s="23">
        <f t="shared" si="19"/>
        <v>755</v>
      </c>
      <c r="C162" s="24">
        <f t="shared" si="20"/>
        <v>12.583333333333334</v>
      </c>
      <c r="D162" s="32">
        <f t="shared" si="21"/>
        <v>634.843492381368</v>
      </c>
      <c r="E162" s="24">
        <f t="shared" si="15"/>
        <v>712.9670592578616</v>
      </c>
      <c r="F162" s="25">
        <f t="shared" si="16"/>
        <v>12692.490749633882</v>
      </c>
      <c r="G162" s="25">
        <f t="shared" si="17"/>
        <v>792.0414907420886</v>
      </c>
      <c r="H162" s="26">
        <f t="shared" si="18"/>
        <v>2.041405433175259</v>
      </c>
      <c r="J162" s="7"/>
    </row>
    <row r="163" spans="1:10" ht="12">
      <c r="A163" s="23">
        <v>152</v>
      </c>
      <c r="B163" s="23">
        <f t="shared" si="19"/>
        <v>760</v>
      </c>
      <c r="C163" s="24">
        <f t="shared" si="20"/>
        <v>12.666666666666666</v>
      </c>
      <c r="D163" s="32">
        <f t="shared" si="21"/>
        <v>636.8848978145433</v>
      </c>
      <c r="E163" s="24">
        <f t="shared" si="15"/>
        <v>713.9431643143697</v>
      </c>
      <c r="F163" s="25">
        <f t="shared" si="16"/>
        <v>12569.576895140286</v>
      </c>
      <c r="G163" s="25">
        <f t="shared" si="17"/>
        <v>794.5861332182885</v>
      </c>
      <c r="H163" s="26">
        <f t="shared" si="18"/>
        <v>2.015162258315157</v>
      </c>
      <c r="J163" s="7"/>
    </row>
    <row r="164" spans="1:10" ht="12">
      <c r="A164" s="23">
        <v>153</v>
      </c>
      <c r="B164" s="23">
        <f t="shared" si="19"/>
        <v>765</v>
      </c>
      <c r="C164" s="24">
        <f t="shared" si="20"/>
        <v>12.75</v>
      </c>
      <c r="D164" s="32">
        <f t="shared" si="21"/>
        <v>638.9000600728584</v>
      </c>
      <c r="E164" s="24">
        <f t="shared" si="15"/>
        <v>714.9129514945405</v>
      </c>
      <c r="F164" s="25">
        <f t="shared" si="16"/>
        <v>12448.170576875149</v>
      </c>
      <c r="G164" s="25">
        <f t="shared" si="17"/>
        <v>797.2008867972986</v>
      </c>
      <c r="H164" s="26">
        <f t="shared" si="18"/>
        <v>1.9891525961358756</v>
      </c>
      <c r="J164" s="7"/>
    </row>
    <row r="165" spans="1:10" ht="12">
      <c r="A165" s="23">
        <v>154</v>
      </c>
      <c r="B165" s="23">
        <f t="shared" si="19"/>
        <v>770</v>
      </c>
      <c r="C165" s="24">
        <f t="shared" si="20"/>
        <v>12.833333333333334</v>
      </c>
      <c r="D165" s="32">
        <f t="shared" si="21"/>
        <v>640.8892126689943</v>
      </c>
      <c r="E165" s="24">
        <f t="shared" si="15"/>
        <v>715.8765020580792</v>
      </c>
      <c r="F165" s="25">
        <f t="shared" si="16"/>
        <v>12328.300658802369</v>
      </c>
      <c r="G165" s="25">
        <f t="shared" si="17"/>
        <v>799.8883182532771</v>
      </c>
      <c r="H165" s="26">
        <f t="shared" si="18"/>
        <v>1.9633792924823168</v>
      </c>
      <c r="J165" s="7"/>
    </row>
    <row r="166" spans="1:10" ht="12">
      <c r="A166" s="23">
        <v>155</v>
      </c>
      <c r="B166" s="23">
        <f t="shared" si="19"/>
        <v>775</v>
      </c>
      <c r="C166" s="24">
        <f t="shared" si="20"/>
        <v>12.916666666666666</v>
      </c>
      <c r="D166" s="32">
        <f t="shared" si="21"/>
        <v>642.8525919614766</v>
      </c>
      <c r="E166" s="24">
        <f t="shared" si="15"/>
        <v>716.8338957069757</v>
      </c>
      <c r="F166" s="25">
        <f t="shared" si="16"/>
        <v>12209.994433839931</v>
      </c>
      <c r="G166" s="25">
        <f t="shared" si="17"/>
        <v>802.6511213288725</v>
      </c>
      <c r="H166" s="26">
        <f t="shared" si="18"/>
        <v>1.9378448024824635</v>
      </c>
      <c r="J166" s="7"/>
    </row>
    <row r="167" spans="1:10" ht="12">
      <c r="A167" s="23">
        <v>156</v>
      </c>
      <c r="B167" s="23">
        <f t="shared" si="19"/>
        <v>780</v>
      </c>
      <c r="C167" s="24">
        <f t="shared" si="20"/>
        <v>13</v>
      </c>
      <c r="D167" s="32">
        <f t="shared" si="21"/>
        <v>644.7904367639591</v>
      </c>
      <c r="E167" s="24">
        <f t="shared" si="15"/>
        <v>717.7852106250657</v>
      </c>
      <c r="F167" s="25">
        <f t="shared" si="16"/>
        <v>12093.277674237412</v>
      </c>
      <c r="G167" s="25">
        <f t="shared" si="17"/>
        <v>805.4921245052308</v>
      </c>
      <c r="H167" s="26">
        <f t="shared" si="18"/>
        <v>1.9125511966994324</v>
      </c>
      <c r="J167" s="7"/>
    </row>
    <row r="168" spans="1:10" ht="12">
      <c r="A168" s="23">
        <v>157</v>
      </c>
      <c r="B168" s="23">
        <f t="shared" si="19"/>
        <v>785</v>
      </c>
      <c r="C168" s="24">
        <f t="shared" si="20"/>
        <v>13.083333333333334</v>
      </c>
      <c r="D168" s="32">
        <f t="shared" si="21"/>
        <v>646.7029879606584</v>
      </c>
      <c r="E168" s="24">
        <f t="shared" si="15"/>
        <v>718.7305235163458</v>
      </c>
      <c r="F168" s="25">
        <f t="shared" si="16"/>
        <v>11978.174683581523</v>
      </c>
      <c r="G168" s="25">
        <f t="shared" si="17"/>
        <v>808.4142993244642</v>
      </c>
      <c r="H168" s="26">
        <f t="shared" si="18"/>
        <v>1.887500167391996</v>
      </c>
      <c r="J168" s="7"/>
    </row>
    <row r="169" spans="1:10" ht="12">
      <c r="A169" s="23">
        <v>158</v>
      </c>
      <c r="B169" s="23">
        <f t="shared" si="19"/>
        <v>790</v>
      </c>
      <c r="C169" s="24">
        <f t="shared" si="20"/>
        <v>13.166666666666666</v>
      </c>
      <c r="D169" s="32">
        <f t="shared" si="21"/>
        <v>648.5904881280504</v>
      </c>
      <c r="E169" s="24">
        <f t="shared" si="15"/>
        <v>719.6699096420841</v>
      </c>
      <c r="F169" s="25">
        <f t="shared" si="16"/>
        <v>11864.708350312823</v>
      </c>
      <c r="G169" s="25">
        <f t="shared" si="17"/>
        <v>811.4207693094354</v>
      </c>
      <c r="H169" s="26">
        <f t="shared" si="18"/>
        <v>1.8626930348514303</v>
      </c>
      <c r="J169" s="7"/>
    </row>
    <row r="170" spans="1:10" ht="12">
      <c r="A170" s="23">
        <v>159</v>
      </c>
      <c r="B170" s="23">
        <f t="shared" si="19"/>
        <v>795</v>
      </c>
      <c r="C170" s="24">
        <f t="shared" si="20"/>
        <v>13.25</v>
      </c>
      <c r="D170" s="32">
        <f t="shared" si="21"/>
        <v>650.4531811629018</v>
      </c>
      <c r="E170" s="24">
        <f t="shared" si="15"/>
        <v>720.6034428567782</v>
      </c>
      <c r="F170" s="25">
        <f t="shared" si="16"/>
        <v>11752.900202643264</v>
      </c>
      <c r="G170" s="25">
        <f t="shared" si="17"/>
        <v>814.5148195298032</v>
      </c>
      <c r="H170" s="26">
        <f t="shared" si="18"/>
        <v>1.8381307537835938</v>
      </c>
      <c r="J170" s="7"/>
    </row>
    <row r="171" spans="1:10" ht="12">
      <c r="A171" s="23">
        <v>160</v>
      </c>
      <c r="B171" s="23">
        <f t="shared" si="19"/>
        <v>800</v>
      </c>
      <c r="C171" s="24">
        <f t="shared" si="20"/>
        <v>13.333333333333334</v>
      </c>
      <c r="D171" s="32">
        <f t="shared" si="21"/>
        <v>652.2913119166855</v>
      </c>
      <c r="E171" s="24">
        <f t="shared" si="15"/>
        <v>721.5311956429977</v>
      </c>
      <c r="F171" s="25">
        <f t="shared" si="16"/>
        <v>11642.770464766978</v>
      </c>
      <c r="G171" s="25">
        <f t="shared" si="17"/>
        <v>817.6999068677984</v>
      </c>
      <c r="H171" s="26">
        <f t="shared" si="18"/>
        <v>1.8138139197055239</v>
      </c>
      <c r="J171" s="7"/>
    </row>
    <row r="172" spans="1:10" ht="12">
      <c r="A172" s="23">
        <v>161</v>
      </c>
      <c r="B172" s="23">
        <f t="shared" si="19"/>
        <v>805</v>
      </c>
      <c r="C172" s="24">
        <f t="shared" si="20"/>
        <v>13.416666666666666</v>
      </c>
      <c r="D172" s="32">
        <f t="shared" si="21"/>
        <v>654.1051258363909</v>
      </c>
      <c r="E172" s="24">
        <f t="shared" si="15"/>
        <v>722.4532391451555</v>
      </c>
      <c r="F172" s="25">
        <f t="shared" si="16"/>
        <v>11534.338114262613</v>
      </c>
      <c r="G172" s="25">
        <f t="shared" si="17"/>
        <v>820.9796710421655</v>
      </c>
      <c r="H172" s="26">
        <f t="shared" si="18"/>
        <v>1.7897427753268291</v>
      </c>
      <c r="J172" s="7"/>
    </row>
    <row r="173" spans="1:10" ht="12">
      <c r="A173" s="23">
        <v>162</v>
      </c>
      <c r="B173" s="23">
        <f t="shared" si="19"/>
        <v>810</v>
      </c>
      <c r="C173" s="24">
        <f t="shared" si="20"/>
        <v>13.5</v>
      </c>
      <c r="D173" s="32">
        <f t="shared" si="21"/>
        <v>655.8948686117178</v>
      </c>
      <c r="E173" s="24">
        <f t="shared" si="15"/>
        <v>723.3696432022457</v>
      </c>
      <c r="F173" s="25">
        <f t="shared" si="16"/>
        <v>11427.620940590059</v>
      </c>
      <c r="G173" s="25">
        <f t="shared" si="17"/>
        <v>824.3579464541922</v>
      </c>
      <c r="H173" s="26">
        <f t="shared" si="18"/>
        <v>1.7659172168869477</v>
      </c>
      <c r="J173" s="7"/>
    </row>
    <row r="174" spans="1:10" ht="12">
      <c r="A174" s="23">
        <v>163</v>
      </c>
      <c r="B174" s="23">
        <f t="shared" si="19"/>
        <v>815</v>
      </c>
      <c r="C174" s="24">
        <f t="shared" si="20"/>
        <v>13.583333333333334</v>
      </c>
      <c r="D174" s="32">
        <f t="shared" si="21"/>
        <v>657.6607858286047</v>
      </c>
      <c r="E174" s="24">
        <f t="shared" si="15"/>
        <v>724.2804763795876</v>
      </c>
      <c r="F174" s="25">
        <f t="shared" si="16"/>
        <v>11322.635604591078</v>
      </c>
      <c r="G174" s="25">
        <f t="shared" si="17"/>
        <v>827.838774925799</v>
      </c>
      <c r="H174" s="26">
        <f t="shared" si="18"/>
        <v>1.7423368004205566</v>
      </c>
      <c r="J174" s="7"/>
    </row>
    <row r="175" spans="1:10" ht="12">
      <c r="A175" s="23">
        <v>164</v>
      </c>
      <c r="B175" s="23">
        <f t="shared" si="19"/>
        <v>820</v>
      </c>
      <c r="C175" s="24">
        <f t="shared" si="20"/>
        <v>13.666666666666666</v>
      </c>
      <c r="D175" s="32">
        <f t="shared" si="21"/>
        <v>659.4031226290252</v>
      </c>
      <c r="E175" s="24">
        <f t="shared" si="15"/>
        <v>725.1858059996091</v>
      </c>
      <c r="F175" s="25">
        <f t="shared" si="16"/>
        <v>11219.397698906712</v>
      </c>
      <c r="G175" s="25">
        <f t="shared" si="17"/>
        <v>831.4264194063458</v>
      </c>
      <c r="H175" s="26">
        <f t="shared" si="18"/>
        <v>1.719000747924146</v>
      </c>
      <c r="J175" s="7"/>
    </row>
    <row r="176" spans="1:10" ht="12">
      <c r="A176" s="23">
        <v>165</v>
      </c>
      <c r="B176" s="23">
        <f t="shared" si="19"/>
        <v>825</v>
      </c>
      <c r="C176" s="24">
        <f t="shared" si="20"/>
        <v>13.75</v>
      </c>
      <c r="D176" s="32">
        <f t="shared" si="21"/>
        <v>661.1221233769494</v>
      </c>
      <c r="E176" s="24">
        <f t="shared" si="15"/>
        <v>726.0856981717062</v>
      </c>
      <c r="F176" s="25">
        <f t="shared" si="16"/>
        <v>11117.921809232397</v>
      </c>
      <c r="G176" s="25">
        <f t="shared" si="17"/>
        <v>835.1253787321898</v>
      </c>
      <c r="H176" s="26">
        <f t="shared" si="18"/>
        <v>1.6959079533983603</v>
      </c>
      <c r="J176" s="7"/>
    </row>
    <row r="177" spans="1:10" ht="12">
      <c r="A177" s="23">
        <v>166</v>
      </c>
      <c r="B177" s="23">
        <f t="shared" si="19"/>
        <v>830</v>
      </c>
      <c r="C177" s="24">
        <f t="shared" si="20"/>
        <v>13.833333333333334</v>
      </c>
      <c r="D177" s="32">
        <f t="shared" si="21"/>
        <v>662.8180313303477</v>
      </c>
      <c r="E177" s="24">
        <f t="shared" si="15"/>
        <v>726.9802178212126</v>
      </c>
      <c r="F177" s="25">
        <f t="shared" si="16"/>
        <v>11018.221576336313</v>
      </c>
      <c r="G177" s="25">
        <f t="shared" si="17"/>
        <v>838.940403531204</v>
      </c>
      <c r="H177" s="26">
        <f t="shared" si="18"/>
        <v>1.6730569887418303</v>
      </c>
      <c r="J177" s="7"/>
    </row>
    <row r="178" spans="1:10" ht="12">
      <c r="A178" s="23">
        <v>167</v>
      </c>
      <c r="B178" s="23">
        <f t="shared" si="19"/>
        <v>835</v>
      </c>
      <c r="C178" s="24">
        <f t="shared" si="20"/>
        <v>13.916666666666666</v>
      </c>
      <c r="D178" s="32">
        <f t="shared" si="21"/>
        <v>664.4910883190895</v>
      </c>
      <c r="E178" s="24">
        <f t="shared" si="15"/>
        <v>727.8694287175074</v>
      </c>
      <c r="F178" s="25">
        <f t="shared" si="16"/>
        <v>10920.309758771957</v>
      </c>
      <c r="G178" s="25">
        <f t="shared" si="17"/>
        <v>842.8765133735001</v>
      </c>
      <c r="H178" s="26">
        <f t="shared" si="18"/>
        <v>1.6504461094735734</v>
      </c>
      <c r="J178" s="7"/>
    </row>
    <row r="179" spans="1:10" ht="12">
      <c r="A179" s="23">
        <v>168</v>
      </c>
      <c r="B179" s="23">
        <f t="shared" si="19"/>
        <v>840</v>
      </c>
      <c r="C179" s="24">
        <f t="shared" si="20"/>
        <v>14</v>
      </c>
      <c r="D179" s="32">
        <f t="shared" si="21"/>
        <v>666.1415344285631</v>
      </c>
      <c r="E179" s="24">
        <f t="shared" si="15"/>
        <v>728.7533935012945</v>
      </c>
      <c r="F179" s="25">
        <f t="shared" si="16"/>
        <v>10824.198296222883</v>
      </c>
      <c r="G179" s="25">
        <f t="shared" si="17"/>
        <v>846.9390152796162</v>
      </c>
      <c r="H179" s="26">
        <f t="shared" si="18"/>
        <v>1.6280732602627985</v>
      </c>
      <c r="J179" s="7"/>
    </row>
    <row r="180" spans="1:10" ht="12">
      <c r="A180" s="23">
        <v>169</v>
      </c>
      <c r="B180" s="23">
        <f t="shared" si="19"/>
        <v>845</v>
      </c>
      <c r="C180" s="24">
        <f t="shared" si="20"/>
        <v>14.083333333333334</v>
      </c>
      <c r="D180" s="32">
        <f t="shared" si="21"/>
        <v>667.7696076888259</v>
      </c>
      <c r="E180" s="24">
        <f t="shared" si="15"/>
        <v>729.632173711083</v>
      </c>
      <c r="F180" s="25">
        <f t="shared" si="16"/>
        <v>10729.898373422799</v>
      </c>
      <c r="G180" s="25">
        <f t="shared" si="17"/>
        <v>851.1335237085284</v>
      </c>
      <c r="H180" s="26">
        <f t="shared" si="18"/>
        <v>1.6059360802465754</v>
      </c>
      <c r="J180" s="7"/>
    </row>
    <row r="181" spans="1:10" ht="12">
      <c r="A181" s="23">
        <v>170</v>
      </c>
      <c r="B181" s="23">
        <f t="shared" si="19"/>
        <v>850</v>
      </c>
      <c r="C181" s="24">
        <f t="shared" si="20"/>
        <v>14.166666666666666</v>
      </c>
      <c r="D181" s="32">
        <f t="shared" si="21"/>
        <v>669.3755437690725</v>
      </c>
      <c r="E181" s="24">
        <f t="shared" si="15"/>
        <v>730.5058298088944</v>
      </c>
      <c r="F181" s="25">
        <f t="shared" si="16"/>
        <v>10637.420484599312</v>
      </c>
      <c r="G181" s="25">
        <f t="shared" si="17"/>
        <v>855.4659821601658</v>
      </c>
      <c r="H181" s="26">
        <f t="shared" si="18"/>
        <v>1.5840319081176042</v>
      </c>
      <c r="J181" s="7"/>
    </row>
    <row r="182" spans="1:10" ht="12">
      <c r="A182" s="23">
        <v>171</v>
      </c>
      <c r="B182" s="23">
        <f t="shared" si="19"/>
        <v>855</v>
      </c>
      <c r="C182" s="24">
        <f t="shared" si="20"/>
        <v>14.25</v>
      </c>
      <c r="D182" s="32">
        <f t="shared" si="21"/>
        <v>670.9595756771901</v>
      </c>
      <c r="E182" s="24">
        <f t="shared" si="15"/>
        <v>731.3744212052244</v>
      </c>
      <c r="F182" s="25">
        <f t="shared" si="16"/>
        <v>10546.774498396197</v>
      </c>
      <c r="G182" s="25">
        <f t="shared" si="17"/>
        <v>859.9426865407858</v>
      </c>
      <c r="H182" s="26">
        <f t="shared" si="18"/>
        <v>1.562357786966555</v>
      </c>
      <c r="J182" s="7"/>
    </row>
    <row r="183" spans="1:10" ht="12">
      <c r="A183" s="23">
        <v>172</v>
      </c>
      <c r="B183" s="23">
        <f t="shared" si="19"/>
        <v>860</v>
      </c>
      <c r="C183" s="24">
        <f t="shared" si="20"/>
        <v>14.333333333333334</v>
      </c>
      <c r="D183" s="32">
        <f t="shared" si="21"/>
        <v>672.5219334641566</v>
      </c>
      <c r="E183" s="24">
        <f t="shared" si="15"/>
        <v>732.238006283287</v>
      </c>
      <c r="F183" s="25">
        <f t="shared" si="16"/>
        <v>10457.969723233662</v>
      </c>
      <c r="G183" s="25">
        <f t="shared" si="17"/>
        <v>864.5703104547623</v>
      </c>
      <c r="H183" s="26">
        <f t="shared" si="18"/>
        <v>1.5409104688656265</v>
      </c>
      <c r="J183" s="7"/>
    </row>
    <row r="184" spans="1:10" ht="12">
      <c r="A184" s="23">
        <v>173</v>
      </c>
      <c r="B184" s="23">
        <f t="shared" si="19"/>
        <v>865</v>
      </c>
      <c r="C184" s="24">
        <f t="shared" si="20"/>
        <v>14.416666666666666</v>
      </c>
      <c r="D184" s="32">
        <f t="shared" si="21"/>
        <v>674.0628439330222</v>
      </c>
      <c r="E184" s="24">
        <f t="shared" si="15"/>
        <v>733.0966424225616</v>
      </c>
      <c r="F184" s="25">
        <f t="shared" si="16"/>
        <v>10371.0149730709</v>
      </c>
      <c r="G184" s="25">
        <f t="shared" si="17"/>
        <v>869.355932603253</v>
      </c>
      <c r="H184" s="26">
        <f t="shared" si="18"/>
        <v>1.5196864191824462</v>
      </c>
      <c r="J184" s="7"/>
    </row>
    <row r="185" spans="1:10" ht="12">
      <c r="A185" s="23">
        <v>174</v>
      </c>
      <c r="B185" s="23">
        <f t="shared" si="19"/>
        <v>870</v>
      </c>
      <c r="C185" s="24">
        <f t="shared" si="20"/>
        <v>14.5</v>
      </c>
      <c r="D185" s="32">
        <f t="shared" si="21"/>
        <v>675.5825303522047</v>
      </c>
      <c r="E185" s="24">
        <f t="shared" si="15"/>
        <v>733.9503860216716</v>
      </c>
      <c r="F185" s="25">
        <f t="shared" si="16"/>
        <v>10285.918633540605</v>
      </c>
      <c r="G185" s="25">
        <f t="shared" si="17"/>
        <v>874.307066489025</v>
      </c>
      <c r="H185" s="26">
        <f t="shared" si="18"/>
        <v>1.4986818206163548</v>
      </c>
      <c r="J185" s="7"/>
    </row>
    <row r="186" spans="1:10" ht="12">
      <c r="A186" s="23">
        <v>175</v>
      </c>
      <c r="B186" s="23">
        <f t="shared" si="19"/>
        <v>875</v>
      </c>
      <c r="C186" s="24">
        <f t="shared" si="20"/>
        <v>14.583333333333334</v>
      </c>
      <c r="D186" s="32">
        <f t="shared" si="21"/>
        <v>677.0812121728211</v>
      </c>
      <c r="E186" s="24">
        <f t="shared" si="15"/>
        <v>734.7992925206133</v>
      </c>
      <c r="F186" s="25">
        <f t="shared" si="16"/>
        <v>10202.688728428519</v>
      </c>
      <c r="G186" s="25">
        <f t="shared" si="17"/>
        <v>879.4316926476853</v>
      </c>
      <c r="H186" s="26">
        <f t="shared" si="18"/>
        <v>1.4778925769521154</v>
      </c>
      <c r="J186" s="7"/>
    </row>
    <row r="187" spans="1:10" ht="12">
      <c r="A187" s="23">
        <v>176</v>
      </c>
      <c r="B187" s="23">
        <f t="shared" si="19"/>
        <v>880</v>
      </c>
      <c r="C187" s="24">
        <f t="shared" si="20"/>
        <v>14.666666666666666</v>
      </c>
      <c r="D187" s="32">
        <f t="shared" si="21"/>
        <v>678.5591047497733</v>
      </c>
      <c r="E187" s="24">
        <f t="shared" si="15"/>
        <v>735.6434164223584</v>
      </c>
      <c r="F187" s="25">
        <f t="shared" si="16"/>
        <v>10121.332986475134</v>
      </c>
      <c r="G187" s="25">
        <f t="shared" si="17"/>
        <v>884.7382936489404</v>
      </c>
      <c r="H187" s="26">
        <f t="shared" si="18"/>
        <v>1.4573143165296085</v>
      </c>
      <c r="J187" s="7"/>
    </row>
    <row r="188" spans="1:10" ht="12">
      <c r="A188" s="23">
        <v>177</v>
      </c>
      <c r="B188" s="23">
        <f t="shared" si="19"/>
        <v>885</v>
      </c>
      <c r="C188" s="24">
        <f t="shared" si="20"/>
        <v>14.75</v>
      </c>
      <c r="D188" s="32">
        <f t="shared" si="21"/>
        <v>680.0164190663029</v>
      </c>
      <c r="E188" s="24">
        <f t="shared" si="15"/>
        <v>736.4828113138532</v>
      </c>
      <c r="F188" s="25">
        <f t="shared" si="16"/>
        <v>10041.85890847984</v>
      </c>
      <c r="G188" s="25">
        <f t="shared" si="17"/>
        <v>890.2358921375948</v>
      </c>
      <c r="H188" s="26">
        <f t="shared" si="18"/>
        <v>1.4369423954320126</v>
      </c>
      <c r="J188" s="7"/>
    </row>
    <row r="189" spans="1:10" ht="12">
      <c r="A189" s="23">
        <v>178</v>
      </c>
      <c r="B189" s="23">
        <f t="shared" si="19"/>
        <v>890</v>
      </c>
      <c r="C189" s="24">
        <f t="shared" si="20"/>
        <v>14.833333333333334</v>
      </c>
      <c r="D189" s="32">
        <f t="shared" si="21"/>
        <v>681.4533614617349</v>
      </c>
      <c r="E189" s="24">
        <f t="shared" si="15"/>
        <v>737.3175298864305</v>
      </c>
      <c r="F189" s="25">
        <f t="shared" si="16"/>
        <v>9964.273834689699</v>
      </c>
      <c r="G189" s="25">
        <f t="shared" si="17"/>
        <v>895.9340922131303</v>
      </c>
      <c r="H189" s="26">
        <f t="shared" si="18"/>
        <v>1.4167719003992647</v>
      </c>
      <c r="J189" s="7"/>
    </row>
    <row r="190" spans="1:10" ht="12">
      <c r="A190" s="23">
        <v>179</v>
      </c>
      <c r="B190" s="23">
        <f t="shared" si="19"/>
        <v>895</v>
      </c>
      <c r="C190" s="24">
        <f t="shared" si="20"/>
        <v>14.916666666666666</v>
      </c>
      <c r="D190" s="32">
        <f t="shared" si="21"/>
        <v>682.8701333621341</v>
      </c>
      <c r="E190" s="24">
        <f t="shared" si="15"/>
        <v>738.1476239556586</v>
      </c>
      <c r="F190" s="25">
        <f t="shared" si="16"/>
        <v>9888.585012457137</v>
      </c>
      <c r="G190" s="25">
        <f t="shared" si="17"/>
        <v>901.8431244792743</v>
      </c>
      <c r="H190" s="26">
        <f t="shared" si="18"/>
        <v>1.3967976514786238</v>
      </c>
      <c r="J190" s="7"/>
    </row>
    <row r="191" spans="1:10" ht="12">
      <c r="A191" s="23">
        <v>180</v>
      </c>
      <c r="B191" s="23">
        <f t="shared" si="19"/>
        <v>900</v>
      </c>
      <c r="C191" s="24">
        <f t="shared" si="20"/>
        <v>15</v>
      </c>
      <c r="D191" s="32">
        <f t="shared" si="21"/>
        <v>684.2669310136127</v>
      </c>
      <c r="E191" s="24">
        <f t="shared" si="15"/>
        <v>738.9731444806407</v>
      </c>
      <c r="F191" s="25">
        <f t="shared" si="16"/>
        <v>9814.799664150882</v>
      </c>
      <c r="G191" s="25">
        <f t="shared" si="17"/>
        <v>907.9738951313934</v>
      </c>
      <c r="H191" s="26">
        <f t="shared" si="18"/>
        <v>1.3770142044296498</v>
      </c>
      <c r="J191" s="7"/>
    </row>
    <row r="192" spans="1:10" ht="12">
      <c r="A192" s="23">
        <v>181</v>
      </c>
      <c r="B192" s="23">
        <f t="shared" si="19"/>
        <v>905</v>
      </c>
      <c r="C192" s="24">
        <f t="shared" si="20"/>
        <v>15.083333333333334</v>
      </c>
      <c r="D192" s="32">
        <f t="shared" si="21"/>
        <v>685.6439452180424</v>
      </c>
      <c r="E192" s="24">
        <f t="shared" si="15"/>
        <v>739.7941415827881</v>
      </c>
      <c r="F192" s="25">
        <f t="shared" si="16"/>
        <v>9742.925055304293</v>
      </c>
      <c r="G192" s="25">
        <f t="shared" si="17"/>
        <v>914.3380394903363</v>
      </c>
      <c r="H192" s="26">
        <f t="shared" si="18"/>
        <v>1.3574158529072222</v>
      </c>
      <c r="J192" s="7"/>
    </row>
    <row r="193" spans="1:10" ht="12">
      <c r="A193" s="23">
        <v>182</v>
      </c>
      <c r="B193" s="23">
        <f t="shared" si="19"/>
        <v>910</v>
      </c>
      <c r="C193" s="24">
        <f t="shared" si="20"/>
        <v>15.166666666666666</v>
      </c>
      <c r="D193" s="32">
        <f t="shared" si="21"/>
        <v>687.0013610709497</v>
      </c>
      <c r="E193" s="24">
        <f t="shared" si="15"/>
        <v>740.61066456408</v>
      </c>
      <c r="F193" s="25">
        <f t="shared" si="16"/>
        <v>9672.968562983227</v>
      </c>
      <c r="G193" s="25">
        <f t="shared" si="17"/>
        <v>920.9479804370558</v>
      </c>
      <c r="H193" s="26">
        <f t="shared" si="18"/>
        <v>1.337996630453292</v>
      </c>
      <c r="J193" s="7"/>
    </row>
    <row r="194" spans="1:10" ht="12">
      <c r="A194" s="23">
        <v>183</v>
      </c>
      <c r="B194" s="23">
        <f t="shared" si="19"/>
        <v>915</v>
      </c>
      <c r="C194" s="24">
        <f t="shared" si="20"/>
        <v>15.25</v>
      </c>
      <c r="D194" s="32">
        <f t="shared" si="21"/>
        <v>688.339357701403</v>
      </c>
      <c r="E194" s="24">
        <f t="shared" si="15"/>
        <v>741.4227619248297</v>
      </c>
      <c r="F194" s="25">
        <f t="shared" si="16"/>
        <v>9604.937744352867</v>
      </c>
      <c r="G194" s="25">
        <f t="shared" si="17"/>
        <v>927.8169922535883</v>
      </c>
      <c r="H194" s="26">
        <f t="shared" si="18"/>
        <v>1.318750312336149</v>
      </c>
      <c r="J194" s="7"/>
    </row>
    <row r="195" spans="1:10" ht="12">
      <c r="A195" s="23">
        <v>184</v>
      </c>
      <c r="B195" s="23">
        <f t="shared" si="19"/>
        <v>920</v>
      </c>
      <c r="C195" s="24">
        <f t="shared" si="20"/>
        <v>15.333333333333334</v>
      </c>
      <c r="D195" s="32">
        <f t="shared" si="21"/>
        <v>689.6581080137391</v>
      </c>
      <c r="E195" s="24">
        <f t="shared" si="15"/>
        <v>742.2304813809711</v>
      </c>
      <c r="F195" s="25">
        <f t="shared" si="16"/>
        <v>9538.840405416975</v>
      </c>
      <c r="G195" s="25">
        <f t="shared" si="17"/>
        <v>934.9592704335046</v>
      </c>
      <c r="H195" s="26">
        <f t="shared" si="18"/>
        <v>1.2996704172848577</v>
      </c>
      <c r="J195" s="7"/>
    </row>
    <row r="196" spans="1:10" ht="12">
      <c r="A196" s="23">
        <v>185</v>
      </c>
      <c r="B196" s="23">
        <f t="shared" si="19"/>
        <v>925</v>
      </c>
      <c r="C196" s="24">
        <f t="shared" si="20"/>
        <v>15.416666666666666</v>
      </c>
      <c r="D196" s="32">
        <f t="shared" si="21"/>
        <v>690.9577784310239</v>
      </c>
      <c r="E196" s="24">
        <f t="shared" si="15"/>
        <v>743.0338698808821</v>
      </c>
      <c r="F196" s="25">
        <f t="shared" si="16"/>
        <v>9474.684669898252</v>
      </c>
      <c r="G196" s="25">
        <f t="shared" si="17"/>
        <v>942.3900080895564</v>
      </c>
      <c r="H196" s="26">
        <f t="shared" si="18"/>
        <v>1.2807502091770258</v>
      </c>
      <c r="J196" s="7"/>
    </row>
    <row r="197" spans="1:10" ht="12">
      <c r="A197" s="23">
        <v>186</v>
      </c>
      <c r="B197" s="23">
        <f t="shared" si="19"/>
        <v>930</v>
      </c>
      <c r="C197" s="24">
        <f t="shared" si="20"/>
        <v>15.5</v>
      </c>
      <c r="D197" s="32">
        <f t="shared" si="21"/>
        <v>692.2385286402009</v>
      </c>
      <c r="E197" s="24">
        <f t="shared" si="15"/>
        <v>743.8329736217595</v>
      </c>
      <c r="F197" s="25">
        <f t="shared" si="16"/>
        <v>9412.47904821756</v>
      </c>
      <c r="G197" s="25">
        <f t="shared" si="17"/>
        <v>950.1254796589014</v>
      </c>
      <c r="H197" s="26">
        <f t="shared" si="18"/>
        <v>1.261982698749275</v>
      </c>
      <c r="J197" s="7"/>
    </row>
    <row r="198" spans="1:10" ht="12">
      <c r="A198" s="23">
        <v>187</v>
      </c>
      <c r="B198" s="23">
        <f t="shared" si="19"/>
        <v>935</v>
      </c>
      <c r="C198" s="24">
        <f t="shared" si="20"/>
        <v>15.583333333333334</v>
      </c>
      <c r="D198" s="32">
        <f t="shared" si="21"/>
        <v>693.5005113389502</v>
      </c>
      <c r="E198" s="24">
        <f t="shared" si="15"/>
        <v>744.6278380655592</v>
      </c>
      <c r="F198" s="25">
        <f t="shared" si="16"/>
        <v>9352.232506520468</v>
      </c>
      <c r="G198" s="25">
        <f t="shared" si="17"/>
        <v>958.1831326880076</v>
      </c>
      <c r="H198" s="26">
        <f t="shared" si="18"/>
        <v>1.243360645413053</v>
      </c>
      <c r="J198" s="7"/>
    </row>
    <row r="199" spans="1:10" ht="12">
      <c r="A199" s="23">
        <v>188</v>
      </c>
      <c r="B199" s="23">
        <f t="shared" si="19"/>
        <v>940</v>
      </c>
      <c r="C199" s="24">
        <f t="shared" si="20"/>
        <v>15.666666666666666</v>
      </c>
      <c r="D199" s="32">
        <f t="shared" si="21"/>
        <v>694.7438719843633</v>
      </c>
      <c r="E199" s="24">
        <f t="shared" si="15"/>
        <v>745.418507954516</v>
      </c>
      <c r="F199" s="25">
        <f t="shared" si="16"/>
        <v>9293.954535684701</v>
      </c>
      <c r="G199" s="25">
        <f t="shared" si="17"/>
        <v>966.5816885713832</v>
      </c>
      <c r="H199" s="26">
        <f t="shared" si="18"/>
        <v>1.224876559272858</v>
      </c>
      <c r="J199" s="7"/>
    </row>
    <row r="200" spans="1:10" ht="12">
      <c r="A200" s="23">
        <v>189</v>
      </c>
      <c r="B200" s="23">
        <f t="shared" si="19"/>
        <v>945</v>
      </c>
      <c r="C200" s="24">
        <f t="shared" si="20"/>
        <v>15.75</v>
      </c>
      <c r="D200" s="32">
        <f t="shared" si="21"/>
        <v>695.9687485436361</v>
      </c>
      <c r="E200" s="24">
        <f t="shared" si="15"/>
        <v>746.205027326256</v>
      </c>
      <c r="F200" s="25">
        <f t="shared" si="16"/>
        <v>9237.655220225739</v>
      </c>
      <c r="G200" s="25">
        <f t="shared" si="17"/>
        <v>975.3412532219854</v>
      </c>
      <c r="H200" s="26">
        <f t="shared" si="18"/>
        <v>1.2065227034604078</v>
      </c>
      <c r="J200" s="7"/>
    </row>
    <row r="201" spans="1:10" ht="12">
      <c r="A201" s="23">
        <v>190</v>
      </c>
      <c r="B201" s="23">
        <f t="shared" si="19"/>
        <v>950</v>
      </c>
      <c r="C201" s="24">
        <f t="shared" si="20"/>
        <v>15.833333333333334</v>
      </c>
      <c r="D201" s="32">
        <f t="shared" si="21"/>
        <v>697.1752712470966</v>
      </c>
      <c r="E201" s="24">
        <f t="shared" si="15"/>
        <v>746.9874395285145</v>
      </c>
      <c r="F201" s="25">
        <f t="shared" si="16"/>
        <v>9183.345306997662</v>
      </c>
      <c r="G201" s="25">
        <f t="shared" si="17"/>
        <v>984.4834387681096</v>
      </c>
      <c r="H201" s="26">
        <f t="shared" si="18"/>
        <v>1.1882910969166378</v>
      </c>
      <c r="J201" s="7"/>
    </row>
    <row r="202" spans="1:10" ht="12">
      <c r="A202" s="23">
        <v>191</v>
      </c>
      <c r="B202" s="23">
        <f t="shared" si="19"/>
        <v>955</v>
      </c>
      <c r="C202" s="24">
        <f t="shared" si="20"/>
        <v>15.916666666666666</v>
      </c>
      <c r="D202" s="32">
        <f t="shared" si="21"/>
        <v>698.3635623440132</v>
      </c>
      <c r="E202" s="24">
        <f t="shared" si="15"/>
        <v>747.7657872334719</v>
      </c>
      <c r="F202" s="25">
        <f t="shared" si="16"/>
        <v>9131.036273562067</v>
      </c>
      <c r="G202" s="25">
        <f t="shared" si="17"/>
        <v>994.0314975035637</v>
      </c>
      <c r="H202" s="26">
        <f t="shared" si="18"/>
        <v>1.170173517773825</v>
      </c>
      <c r="J202" s="7"/>
    </row>
    <row r="203" spans="1:10" ht="12">
      <c r="A203" s="23">
        <v>192</v>
      </c>
      <c r="B203" s="23">
        <f t="shared" si="19"/>
        <v>960</v>
      </c>
      <c r="C203" s="24">
        <f t="shared" si="20"/>
        <v>16</v>
      </c>
      <c r="D203" s="32">
        <f t="shared" si="21"/>
        <v>699.533735861787</v>
      </c>
      <c r="E203" s="24">
        <f aca="true" t="shared" si="22" ref="E203:E266">20+345*LOG(8*(B203+delta_t/2)/60+1)</f>
        <v>748.540112451718</v>
      </c>
      <c r="F203" s="25">
        <f aca="true" t="shared" si="23" ref="F203:F266">alfa_c*(E203-D203)+k_sh*0.0000000577*eps_r*((E203+273.15)^4-(D203+273.15)^4)</f>
        <v>9080.740396070336</v>
      </c>
      <c r="G203" s="25">
        <f aca="true" t="shared" si="24" ref="G203:G266">IF(steel&lt;&gt;1,IF(D203&lt;600,425+0.773*D203-0.00169*D203^2+0.00000222*D203^3,IF(D203&lt;735,666+13002/(738-D203),IF(D203&lt;900,545+17820/(D203-731),650))),450+0.28*D203-0.000291*D203^2+0.000000134*D203^3)</f>
        <v>1004.0104694670262</v>
      </c>
      <c r="H203" s="26">
        <f aca="true" t="shared" si="25" ref="H203:H266">F203/7850/G203*fatt_sez*delta_t</f>
        <v>1.1521615075129519</v>
      </c>
      <c r="J203" s="7"/>
    </row>
    <row r="204" spans="1:10" ht="12">
      <c r="A204" s="23">
        <v>193</v>
      </c>
      <c r="B204" s="23">
        <f aca="true" t="shared" si="26" ref="B204:B267">B203+delta_t</f>
        <v>965</v>
      </c>
      <c r="C204" s="24">
        <f aca="true" t="shared" si="27" ref="C204:C267">B204/60</f>
        <v>16.083333333333332</v>
      </c>
      <c r="D204" s="32">
        <f aca="true" t="shared" si="28" ref="D204:D267">D203+H203</f>
        <v>700.6858973692999</v>
      </c>
      <c r="E204" s="24">
        <f t="shared" si="22"/>
        <v>749.3104565458588</v>
      </c>
      <c r="F204" s="25">
        <f t="shared" si="23"/>
        <v>9032.470816471163</v>
      </c>
      <c r="G204" s="25">
        <f t="shared" si="24"/>
        <v>1014.4473451949677</v>
      </c>
      <c r="H204" s="26">
        <f t="shared" si="25"/>
        <v>1.1342463760965653</v>
      </c>
      <c r="J204" s="7"/>
    </row>
    <row r="205" spans="1:10" ht="12">
      <c r="A205" s="23">
        <v>194</v>
      </c>
      <c r="B205" s="23">
        <f t="shared" si="26"/>
        <v>970</v>
      </c>
      <c r="C205" s="24">
        <f t="shared" si="27"/>
        <v>16.166666666666668</v>
      </c>
      <c r="D205" s="32">
        <f t="shared" si="28"/>
        <v>701.8201437453965</v>
      </c>
      <c r="E205" s="24">
        <f t="shared" si="22"/>
        <v>750.0768602437741</v>
      </c>
      <c r="F205" s="25">
        <f t="shared" si="23"/>
        <v>8986.241608817654</v>
      </c>
      <c r="G205" s="25">
        <f t="shared" si="24"/>
        <v>1025.3712453831445</v>
      </c>
      <c r="H205" s="26">
        <f t="shared" si="25"/>
        <v>1.1164192083051443</v>
      </c>
      <c r="J205" s="7"/>
    </row>
    <row r="206" spans="1:10" ht="12">
      <c r="A206" s="23">
        <v>195</v>
      </c>
      <c r="B206" s="23">
        <f t="shared" si="26"/>
        <v>975</v>
      </c>
      <c r="C206" s="24">
        <f t="shared" si="27"/>
        <v>16.25</v>
      </c>
      <c r="D206" s="32">
        <f t="shared" si="28"/>
        <v>702.9365629537017</v>
      </c>
      <c r="E206" s="24">
        <f t="shared" si="22"/>
        <v>750.8393636515395</v>
      </c>
      <c r="F206" s="25">
        <f t="shared" si="23"/>
        <v>8942.06784440457</v>
      </c>
      <c r="G206" s="25">
        <f t="shared" si="24"/>
        <v>1036.8136194073604</v>
      </c>
      <c r="H206" s="26">
        <f t="shared" si="25"/>
        <v>1.0986708715354272</v>
      </c>
      <c r="J206" s="7"/>
    </row>
    <row r="207" spans="1:10" ht="12">
      <c r="A207" s="23">
        <v>196</v>
      </c>
      <c r="B207" s="23">
        <f t="shared" si="26"/>
        <v>980</v>
      </c>
      <c r="C207" s="24">
        <f t="shared" si="27"/>
        <v>16.333333333333332</v>
      </c>
      <c r="D207" s="32">
        <f t="shared" si="28"/>
        <v>704.0352338252371</v>
      </c>
      <c r="E207" s="24">
        <f t="shared" si="22"/>
        <v>751.5980062660183</v>
      </c>
      <c r="F207" s="25">
        <f t="shared" si="23"/>
        <v>8899.965655415763</v>
      </c>
      <c r="G207" s="25">
        <f t="shared" si="24"/>
        <v>1048.8084648985744</v>
      </c>
      <c r="H207" s="26">
        <f t="shared" si="25"/>
        <v>1.080992025352129</v>
      </c>
      <c r="J207" s="7"/>
    </row>
    <row r="208" spans="1:10" ht="12">
      <c r="A208" s="23">
        <v>197</v>
      </c>
      <c r="B208" s="23">
        <f t="shared" si="26"/>
        <v>985</v>
      </c>
      <c r="C208" s="24">
        <f t="shared" si="27"/>
        <v>16.416666666666668</v>
      </c>
      <c r="D208" s="32">
        <f t="shared" si="28"/>
        <v>705.1162258505892</v>
      </c>
      <c r="E208" s="24">
        <f t="shared" si="22"/>
        <v>752.3528269871388</v>
      </c>
      <c r="F208" s="25">
        <f t="shared" si="23"/>
        <v>8859.952296706206</v>
      </c>
      <c r="G208" s="25">
        <f t="shared" si="24"/>
        <v>1061.3925708443346</v>
      </c>
      <c r="H208" s="26">
        <f t="shared" si="25"/>
        <v>1.0633731331203968</v>
      </c>
      <c r="J208" s="7"/>
    </row>
    <row r="209" spans="1:10" ht="12">
      <c r="A209" s="23">
        <v>198</v>
      </c>
      <c r="B209" s="23">
        <f t="shared" si="26"/>
        <v>990</v>
      </c>
      <c r="C209" s="24">
        <f t="shared" si="27"/>
        <v>16.5</v>
      </c>
      <c r="D209" s="32">
        <f t="shared" si="28"/>
        <v>706.1795989837096</v>
      </c>
      <c r="E209" s="24">
        <f t="shared" si="22"/>
        <v>753.1038641298635</v>
      </c>
      <c r="F209" s="25">
        <f t="shared" si="23"/>
        <v>8822.046205278402</v>
      </c>
      <c r="G209" s="25">
        <f t="shared" si="24"/>
        <v>1074.605787002611</v>
      </c>
      <c r="H209" s="26">
        <f t="shared" si="25"/>
        <v>1.0458044760845415</v>
      </c>
      <c r="J209" s="7"/>
    </row>
    <row r="210" spans="1:10" ht="12">
      <c r="A210" s="23">
        <v>199</v>
      </c>
      <c r="B210" s="23">
        <f t="shared" si="26"/>
        <v>995</v>
      </c>
      <c r="C210" s="24">
        <f t="shared" si="27"/>
        <v>16.583333333333332</v>
      </c>
      <c r="D210" s="32">
        <f t="shared" si="28"/>
        <v>707.2254034597942</v>
      </c>
      <c r="E210" s="24">
        <f t="shared" si="22"/>
        <v>753.8511554358587</v>
      </c>
      <c r="F210" s="25">
        <f t="shared" si="23"/>
        <v>8786.26705694</v>
      </c>
      <c r="G210" s="25">
        <f t="shared" si="24"/>
        <v>1088.4913227704994</v>
      </c>
      <c r="H210" s="26">
        <f t="shared" si="25"/>
        <v>1.028276170299022</v>
      </c>
      <c r="J210" s="7"/>
    </row>
    <row r="211" spans="1:10" ht="12">
      <c r="A211" s="23">
        <v>200</v>
      </c>
      <c r="B211" s="23">
        <f t="shared" si="26"/>
        <v>1000</v>
      </c>
      <c r="C211" s="24">
        <f t="shared" si="27"/>
        <v>16.666666666666668</v>
      </c>
      <c r="D211" s="32">
        <f t="shared" si="28"/>
        <v>708.2536796300932</v>
      </c>
      <c r="E211" s="24">
        <f t="shared" si="22"/>
        <v>754.5947380848752</v>
      </c>
      <c r="F211" s="25">
        <f t="shared" si="23"/>
        <v>8752.635819551208</v>
      </c>
      <c r="G211" s="25">
        <f t="shared" si="24"/>
        <v>1103.0960790549952</v>
      </c>
      <c r="H211" s="26">
        <f t="shared" si="25"/>
        <v>1.010778186860286</v>
      </c>
      <c r="J211" s="7"/>
    </row>
    <row r="212" spans="1:10" ht="12">
      <c r="A212" s="23">
        <v>201</v>
      </c>
      <c r="B212" s="23">
        <f t="shared" si="26"/>
        <v>1005</v>
      </c>
      <c r="C212" s="24">
        <f t="shared" si="27"/>
        <v>16.75</v>
      </c>
      <c r="D212" s="32">
        <f t="shared" si="28"/>
        <v>709.2644578169535</v>
      </c>
      <c r="E212" s="24">
        <f t="shared" si="22"/>
        <v>755.3346487058484</v>
      </c>
      <c r="F212" s="25">
        <f t="shared" si="23"/>
        <v>8721.174802179637</v>
      </c>
      <c r="G212" s="25">
        <f t="shared" si="24"/>
        <v>1118.4710171527915</v>
      </c>
      <c r="H212" s="26">
        <f t="shared" si="25"/>
        <v>0.9933003759314717</v>
      </c>
      <c r="J212" s="7"/>
    </row>
    <row r="213" spans="1:10" ht="12">
      <c r="A213" s="23">
        <v>202</v>
      </c>
      <c r="B213" s="23">
        <f t="shared" si="26"/>
        <v>1010</v>
      </c>
      <c r="C213" s="24">
        <f t="shared" si="27"/>
        <v>16.833333333333332</v>
      </c>
      <c r="D213" s="32">
        <f t="shared" si="28"/>
        <v>710.2577581928849</v>
      </c>
      <c r="E213" s="24">
        <f t="shared" si="22"/>
        <v>756.070923387725</v>
      </c>
      <c r="F213" s="25">
        <f t="shared" si="23"/>
        <v>8691.907699383413</v>
      </c>
      <c r="G213" s="25">
        <f t="shared" si="24"/>
        <v>1134.6715691687673</v>
      </c>
      <c r="H213" s="26">
        <f t="shared" si="25"/>
        <v>0.97583249509603</v>
      </c>
      <c r="J213" s="7"/>
    </row>
    <row r="214" spans="1:10" ht="12">
      <c r="A214" s="23">
        <v>203</v>
      </c>
      <c r="B214" s="23">
        <f t="shared" si="26"/>
        <v>1015</v>
      </c>
      <c r="C214" s="24">
        <f t="shared" si="27"/>
        <v>16.916666666666668</v>
      </c>
      <c r="D214" s="32">
        <f t="shared" si="28"/>
        <v>711.233590687981</v>
      </c>
      <c r="E214" s="24">
        <f t="shared" si="22"/>
        <v>756.8035976900252</v>
      </c>
      <c r="F214" s="25">
        <f t="shared" si="23"/>
        <v>8664.859629735309</v>
      </c>
      <c r="G214" s="25">
        <f t="shared" si="24"/>
        <v>1151.7580950972624</v>
      </c>
      <c r="H214" s="26">
        <f t="shared" si="25"/>
        <v>0.9583642426193338</v>
      </c>
      <c r="J214" s="7"/>
    </row>
    <row r="215" spans="1:10" ht="12">
      <c r="A215" s="23">
        <v>204</v>
      </c>
      <c r="B215" s="23">
        <f t="shared" si="26"/>
        <v>1020</v>
      </c>
      <c r="C215" s="24">
        <f t="shared" si="27"/>
        <v>17</v>
      </c>
      <c r="D215" s="32">
        <f t="shared" si="28"/>
        <v>712.1919549306003</v>
      </c>
      <c r="E215" s="24">
        <f t="shared" si="22"/>
        <v>757.532706653148</v>
      </c>
      <c r="F215" s="25">
        <f t="shared" si="23"/>
        <v>8640.057167585259</v>
      </c>
      <c r="G215" s="25">
        <f t="shared" si="24"/>
        <v>1169.7963923666707</v>
      </c>
      <c r="H215" s="26">
        <f t="shared" si="25"/>
        <v>0.9408852962380325</v>
      </c>
      <c r="J215" s="7"/>
    </row>
    <row r="216" spans="1:10" ht="12">
      <c r="A216" s="23">
        <v>205</v>
      </c>
      <c r="B216" s="23">
        <f t="shared" si="26"/>
        <v>1025</v>
      </c>
      <c r="C216" s="24">
        <f t="shared" si="27"/>
        <v>17.083333333333332</v>
      </c>
      <c r="D216" s="32">
        <f t="shared" si="28"/>
        <v>713.1328402268383</v>
      </c>
      <c r="E216" s="24">
        <f t="shared" si="22"/>
        <v>758.2582848084265</v>
      </c>
      <c r="F216" s="25">
        <f t="shared" si="23"/>
        <v>8617.528366933888</v>
      </c>
      <c r="G216" s="25">
        <f t="shared" si="24"/>
        <v>1188.8582644179828</v>
      </c>
      <c r="H216" s="26">
        <f t="shared" si="25"/>
        <v>0.9233853581330992</v>
      </c>
      <c r="J216" s="7"/>
    </row>
    <row r="217" spans="1:10" ht="12">
      <c r="A217" s="23">
        <v>206</v>
      </c>
      <c r="B217" s="23">
        <f t="shared" si="26"/>
        <v>1030</v>
      </c>
      <c r="C217" s="24">
        <f t="shared" si="27"/>
        <v>17.166666666666668</v>
      </c>
      <c r="D217" s="32">
        <f t="shared" si="28"/>
        <v>714.0562255849715</v>
      </c>
      <c r="E217" s="24">
        <f t="shared" si="22"/>
        <v>758.9803661879426</v>
      </c>
      <c r="F217" s="25">
        <f t="shared" si="23"/>
        <v>8597.302776157527</v>
      </c>
      <c r="G217" s="25">
        <f t="shared" si="24"/>
        <v>1209.0221557650145</v>
      </c>
      <c r="H217" s="26">
        <f t="shared" si="25"/>
        <v>0.9058542067717097</v>
      </c>
      <c r="J217" s="7"/>
    </row>
    <row r="218" spans="1:10" ht="12">
      <c r="A218" s="23">
        <v>207</v>
      </c>
      <c r="B218" s="23">
        <f t="shared" si="26"/>
        <v>1035</v>
      </c>
      <c r="C218" s="24">
        <f t="shared" si="27"/>
        <v>17.25</v>
      </c>
      <c r="D218" s="32">
        <f t="shared" si="28"/>
        <v>714.9620797917431</v>
      </c>
      <c r="E218" s="24">
        <f t="shared" si="22"/>
        <v>759.6989843341037</v>
      </c>
      <c r="F218" s="25">
        <f t="shared" si="23"/>
        <v>8579.411442186278</v>
      </c>
      <c r="G218" s="25">
        <f t="shared" si="24"/>
        <v>1230.3738619834282</v>
      </c>
      <c r="H218" s="26">
        <f t="shared" si="25"/>
        <v>0.8882817563222073</v>
      </c>
      <c r="J218" s="7"/>
    </row>
    <row r="219" spans="1:10" ht="12">
      <c r="A219" s="23">
        <v>208</v>
      </c>
      <c r="B219" s="23">
        <f t="shared" si="26"/>
        <v>1040</v>
      </c>
      <c r="C219" s="24">
        <f t="shared" si="27"/>
        <v>17.333333333333332</v>
      </c>
      <c r="D219" s="32">
        <f t="shared" si="28"/>
        <v>715.8503615480653</v>
      </c>
      <c r="E219" s="24">
        <f t="shared" si="22"/>
        <v>760.4141723089922</v>
      </c>
      <c r="F219" s="25">
        <f t="shared" si="23"/>
        <v>8563.886902595175</v>
      </c>
      <c r="G219" s="25">
        <f t="shared" si="24"/>
        <v>1253.0073242150056</v>
      </c>
      <c r="H219" s="26">
        <f t="shared" si="25"/>
        <v>0.8706581243517343</v>
      </c>
      <c r="J219" s="7"/>
    </row>
    <row r="220" spans="1:10" ht="12">
      <c r="A220" s="23">
        <v>209</v>
      </c>
      <c r="B220" s="23">
        <f t="shared" si="26"/>
        <v>1045</v>
      </c>
      <c r="C220" s="24">
        <f t="shared" si="27"/>
        <v>17.416666666666668</v>
      </c>
      <c r="D220" s="32">
        <f t="shared" si="28"/>
        <v>716.721019672417</v>
      </c>
      <c r="E220" s="24">
        <f t="shared" si="22"/>
        <v>761.1259627034939</v>
      </c>
      <c r="F220" s="25">
        <f t="shared" si="23"/>
        <v>8550.763163923373</v>
      </c>
      <c r="G220" s="25">
        <f t="shared" si="24"/>
        <v>1277.0255190727394</v>
      </c>
      <c r="H220" s="26">
        <f t="shared" si="25"/>
        <v>0.8529737085030293</v>
      </c>
      <c r="J220" s="7"/>
    </row>
    <row r="221" spans="1:10" ht="12">
      <c r="A221" s="23">
        <v>210</v>
      </c>
      <c r="B221" s="23">
        <f t="shared" si="26"/>
        <v>1050</v>
      </c>
      <c r="C221" s="24">
        <f t="shared" si="27"/>
        <v>17.5</v>
      </c>
      <c r="D221" s="32">
        <f t="shared" si="28"/>
        <v>717.57399338092</v>
      </c>
      <c r="E221" s="24">
        <f t="shared" si="22"/>
        <v>761.8343876462093</v>
      </c>
      <c r="F221" s="25">
        <f t="shared" si="23"/>
        <v>8540.075664395043</v>
      </c>
      <c r="G221" s="25">
        <f t="shared" si="24"/>
        <v>1302.5414563145587</v>
      </c>
      <c r="H221" s="26">
        <f t="shared" si="25"/>
        <v>0.8352192728103753</v>
      </c>
      <c r="J221" s="7"/>
    </row>
    <row r="222" spans="1:10" ht="12">
      <c r="A222" s="23">
        <v>211</v>
      </c>
      <c r="B222" s="23">
        <f t="shared" si="26"/>
        <v>1055</v>
      </c>
      <c r="C222" s="24">
        <f t="shared" si="27"/>
        <v>17.583333333333332</v>
      </c>
      <c r="D222" s="32">
        <f t="shared" si="28"/>
        <v>718.4092126537304</v>
      </c>
      <c r="E222" s="24">
        <f t="shared" si="22"/>
        <v>762.5394788121545</v>
      </c>
      <c r="F222" s="25">
        <f t="shared" si="23"/>
        <v>8531.861219080205</v>
      </c>
      <c r="G222" s="25">
        <f t="shared" si="24"/>
        <v>1329.6792983450855</v>
      </c>
      <c r="H222" s="26">
        <f t="shared" si="25"/>
        <v>0.8173860442486851</v>
      </c>
      <c r="J222" s="7"/>
    </row>
    <row r="223" spans="1:10" ht="12">
      <c r="A223" s="23">
        <v>212</v>
      </c>
      <c r="B223" s="23">
        <f t="shared" si="26"/>
        <v>1060</v>
      </c>
      <c r="C223" s="24">
        <f t="shared" si="27"/>
        <v>17.666666666666668</v>
      </c>
      <c r="D223" s="32">
        <f t="shared" si="28"/>
        <v>719.2265986979791</v>
      </c>
      <c r="E223" s="24">
        <f t="shared" si="22"/>
        <v>763.2412674312608</v>
      </c>
      <c r="F223" s="25">
        <f t="shared" si="23"/>
        <v>8526.157945412213</v>
      </c>
      <c r="G223" s="25">
        <f t="shared" si="24"/>
        <v>1358.5756175360905</v>
      </c>
      <c r="H223" s="26">
        <f t="shared" si="25"/>
        <v>0.799465820007882</v>
      </c>
      <c r="J223" s="7"/>
    </row>
    <row r="224" spans="1:10" ht="12">
      <c r="A224" s="23">
        <v>213</v>
      </c>
      <c r="B224" s="23">
        <f t="shared" si="26"/>
        <v>1065</v>
      </c>
      <c r="C224" s="24">
        <f t="shared" si="27"/>
        <v>17.75</v>
      </c>
      <c r="D224" s="32">
        <f t="shared" si="28"/>
        <v>720.0260645179869</v>
      </c>
      <c r="E224" s="24">
        <f t="shared" si="22"/>
        <v>763.9397842966738</v>
      </c>
      <c r="F224" s="25">
        <f t="shared" si="23"/>
        <v>8523.005166875446</v>
      </c>
      <c r="G224" s="25">
        <f t="shared" si="24"/>
        <v>1389.3808095623463</v>
      </c>
      <c r="H224" s="26">
        <f t="shared" si="25"/>
        <v>0.7814510858395487</v>
      </c>
      <c r="J224" s="7"/>
    </row>
    <row r="225" spans="1:10" ht="12">
      <c r="A225" s="23">
        <v>214</v>
      </c>
      <c r="B225" s="23">
        <f t="shared" si="26"/>
        <v>1070</v>
      </c>
      <c r="C225" s="24">
        <f t="shared" si="27"/>
        <v>17.833333333333332</v>
      </c>
      <c r="D225" s="32">
        <f t="shared" si="28"/>
        <v>720.8075156038265</v>
      </c>
      <c r="E225" s="24">
        <f t="shared" si="22"/>
        <v>764.6350597728612</v>
      </c>
      <c r="F225" s="25">
        <f t="shared" si="23"/>
        <v>8522.443292604305</v>
      </c>
      <c r="G225" s="25">
        <f t="shared" si="24"/>
        <v>1422.2606834701446</v>
      </c>
      <c r="H225" s="26">
        <f t="shared" si="25"/>
        <v>0.7633351456274322</v>
      </c>
      <c r="J225" s="7"/>
    </row>
    <row r="226" spans="1:10" ht="12">
      <c r="A226" s="23">
        <v>215</v>
      </c>
      <c r="B226" s="23">
        <f t="shared" si="26"/>
        <v>1075</v>
      </c>
      <c r="C226" s="24">
        <f t="shared" si="27"/>
        <v>17.916666666666668</v>
      </c>
      <c r="D226" s="32">
        <f t="shared" si="28"/>
        <v>721.5708507494539</v>
      </c>
      <c r="E226" s="24">
        <f t="shared" si="22"/>
        <v>765.3271238035327</v>
      </c>
      <c r="F226" s="25">
        <f t="shared" si="23"/>
        <v>8524.51367059942</v>
      </c>
      <c r="G226" s="25">
        <f t="shared" si="24"/>
        <v>1457.3982520773466</v>
      </c>
      <c r="H226" s="26">
        <f t="shared" si="25"/>
        <v>0.7451122620798794</v>
      </c>
      <c r="J226" s="7"/>
    </row>
    <row r="227" spans="1:10" ht="12">
      <c r="A227" s="23">
        <v>216</v>
      </c>
      <c r="B227" s="23">
        <f t="shared" si="26"/>
        <v>1080</v>
      </c>
      <c r="C227" s="24">
        <f t="shared" si="27"/>
        <v>18</v>
      </c>
      <c r="D227" s="32">
        <f t="shared" si="28"/>
        <v>722.3159630115338</v>
      </c>
      <c r="E227" s="24">
        <f t="shared" si="22"/>
        <v>766.0160059193787</v>
      </c>
      <c r="F227" s="25">
        <f t="shared" si="23"/>
        <v>8529.258412282828</v>
      </c>
      <c r="G227" s="25">
        <f t="shared" si="24"/>
        <v>1494.9957495995095</v>
      </c>
      <c r="H227" s="26">
        <f t="shared" si="25"/>
        <v>0.7267778081240936</v>
      </c>
      <c r="J227" s="7"/>
    </row>
    <row r="228" spans="1:10" ht="12">
      <c r="A228" s="23">
        <v>217</v>
      </c>
      <c r="B228" s="23">
        <f t="shared" si="26"/>
        <v>1085</v>
      </c>
      <c r="C228" s="24">
        <f t="shared" si="27"/>
        <v>18.083333333333332</v>
      </c>
      <c r="D228" s="32">
        <f t="shared" si="28"/>
        <v>723.0427408196579</v>
      </c>
      <c r="E228" s="24">
        <f t="shared" si="22"/>
        <v>766.7017352456309</v>
      </c>
      <c r="F228" s="25">
        <f t="shared" si="23"/>
        <v>8536.720186193623</v>
      </c>
      <c r="G228" s="25">
        <f t="shared" si="24"/>
        <v>1535.2769071681346</v>
      </c>
      <c r="H228" s="26">
        <f t="shared" si="25"/>
        <v>0.7083284281933828</v>
      </c>
      <c r="J228" s="7"/>
    </row>
    <row r="229" spans="1:10" ht="12">
      <c r="A229" s="23">
        <v>218</v>
      </c>
      <c r="B229" s="23">
        <f t="shared" si="26"/>
        <v>1090</v>
      </c>
      <c r="C229" s="24">
        <f t="shared" si="27"/>
        <v>18.166666666666668</v>
      </c>
      <c r="D229" s="32">
        <f t="shared" si="28"/>
        <v>723.7510692478512</v>
      </c>
      <c r="E229" s="24">
        <f t="shared" si="22"/>
        <v>767.384340509451</v>
      </c>
      <c r="F229" s="25">
        <f t="shared" si="23"/>
        <v>8546.94197878277</v>
      </c>
      <c r="G229" s="25">
        <f t="shared" si="24"/>
        <v>1578.4895212252504</v>
      </c>
      <c r="H229" s="26">
        <f t="shared" si="25"/>
        <v>0.6897622081356627</v>
      </c>
      <c r="J229" s="7"/>
    </row>
    <row r="230" spans="1:10" ht="12">
      <c r="A230" s="23">
        <v>219</v>
      </c>
      <c r="B230" s="23">
        <f t="shared" si="26"/>
        <v>1095</v>
      </c>
      <c r="C230" s="24">
        <f t="shared" si="27"/>
        <v>18.25</v>
      </c>
      <c r="D230" s="32">
        <f t="shared" si="28"/>
        <v>724.4408314559869</v>
      </c>
      <c r="E230" s="24">
        <f t="shared" si="22"/>
        <v>768.0638500471532</v>
      </c>
      <c r="F230" s="25">
        <f t="shared" si="23"/>
        <v>8559.966820516122</v>
      </c>
      <c r="G230" s="25">
        <f t="shared" si="24"/>
        <v>1624.9083547265786</v>
      </c>
      <c r="H230" s="26">
        <f t="shared" si="25"/>
        <v>0.6710788519333167</v>
      </c>
      <c r="J230" s="7"/>
    </row>
    <row r="231" spans="1:10" ht="12">
      <c r="A231" s="23">
        <v>220</v>
      </c>
      <c r="B231" s="23">
        <f t="shared" si="26"/>
        <v>1100</v>
      </c>
      <c r="C231" s="24">
        <f t="shared" si="27"/>
        <v>18.333333333333332</v>
      </c>
      <c r="D231" s="32">
        <f t="shared" si="28"/>
        <v>725.1119103079202</v>
      </c>
      <c r="E231" s="24">
        <f t="shared" si="22"/>
        <v>768.7402918112604</v>
      </c>
      <c r="F231" s="25">
        <f t="shared" si="23"/>
        <v>8575.837475851851</v>
      </c>
      <c r="G231" s="25">
        <f t="shared" si="24"/>
        <v>1674.8384167585518</v>
      </c>
      <c r="H231" s="26">
        <f t="shared" si="25"/>
        <v>0.6522798628146543</v>
      </c>
      <c r="J231" s="7"/>
    </row>
    <row r="232" spans="1:10" ht="12">
      <c r="A232" s="23">
        <v>221</v>
      </c>
      <c r="B232" s="23">
        <f t="shared" si="26"/>
        <v>1105</v>
      </c>
      <c r="C232" s="24">
        <f t="shared" si="27"/>
        <v>18.416666666666668</v>
      </c>
      <c r="D232" s="32">
        <f t="shared" si="28"/>
        <v>725.7641901707349</v>
      </c>
      <c r="E232" s="24">
        <f t="shared" si="22"/>
        <v>769.4136933774054</v>
      </c>
      <c r="F232" s="25">
        <f t="shared" si="23"/>
        <v>8594.59609614221</v>
      </c>
      <c r="G232" s="25">
        <f t="shared" si="24"/>
        <v>1728.618672685018</v>
      </c>
      <c r="H232" s="26">
        <f t="shared" si="25"/>
        <v>0.6333687256642796</v>
      </c>
      <c r="J232" s="7"/>
    </row>
    <row r="233" spans="1:10" ht="12">
      <c r="A233" s="23">
        <v>222</v>
      </c>
      <c r="B233" s="23">
        <f t="shared" si="26"/>
        <v>1110</v>
      </c>
      <c r="C233" s="24">
        <f t="shared" si="27"/>
        <v>18.5</v>
      </c>
      <c r="D233" s="32">
        <f t="shared" si="28"/>
        <v>726.3975588963991</v>
      </c>
      <c r="E233" s="24">
        <f t="shared" si="22"/>
        <v>770.0840819510761</v>
      </c>
      <c r="F233" s="25">
        <f t="shared" si="23"/>
        <v>8616.28383512174</v>
      </c>
      <c r="G233" s="25">
        <f t="shared" si="24"/>
        <v>1786.6262444171991</v>
      </c>
      <c r="H233" s="26">
        <f t="shared" si="25"/>
        <v>0.6143510869184553</v>
      </c>
      <c r="J233" s="7"/>
    </row>
    <row r="234" spans="1:10" ht="12">
      <c r="A234" s="23">
        <v>223</v>
      </c>
      <c r="B234" s="23">
        <f t="shared" si="26"/>
        <v>1115</v>
      </c>
      <c r="C234" s="24">
        <f t="shared" si="27"/>
        <v>18.583333333333332</v>
      </c>
      <c r="D234" s="32">
        <f t="shared" si="28"/>
        <v>727.0119099833175</v>
      </c>
      <c r="E234" s="24">
        <f t="shared" si="22"/>
        <v>770.7514843742101</v>
      </c>
      <c r="F234" s="25">
        <f t="shared" si="23"/>
        <v>8640.940427409996</v>
      </c>
      <c r="G234" s="25">
        <f t="shared" si="24"/>
        <v>1849.2811689984296</v>
      </c>
      <c r="H234" s="26">
        <f t="shared" si="25"/>
        <v>0.5952349273860784</v>
      </c>
      <c r="J234" s="7"/>
    </row>
    <row r="235" spans="1:10" ht="12">
      <c r="A235" s="23">
        <v>224</v>
      </c>
      <c r="B235" s="23">
        <f t="shared" si="26"/>
        <v>1120</v>
      </c>
      <c r="C235" s="24">
        <f t="shared" si="27"/>
        <v>18.666666666666668</v>
      </c>
      <c r="D235" s="32">
        <f t="shared" si="28"/>
        <v>727.6071449107036</v>
      </c>
      <c r="E235" s="24">
        <f t="shared" si="22"/>
        <v>771.4159271316433</v>
      </c>
      <c r="F235" s="25">
        <f t="shared" si="23"/>
        <v>8668.603731366244</v>
      </c>
      <c r="G235" s="25">
        <f t="shared" si="24"/>
        <v>1917.0517935914215</v>
      </c>
      <c r="H235" s="26">
        <f t="shared" si="25"/>
        <v>0.5760307226971579</v>
      </c>
      <c r="J235" s="7"/>
    </row>
    <row r="236" spans="1:10" ht="12">
      <c r="A236" s="23">
        <v>225</v>
      </c>
      <c r="B236" s="23">
        <f t="shared" si="26"/>
        <v>1125</v>
      </c>
      <c r="C236" s="24">
        <f t="shared" si="27"/>
        <v>18.75</v>
      </c>
      <c r="D236" s="32">
        <f t="shared" si="28"/>
        <v>728.1831756334008</v>
      </c>
      <c r="E236" s="24">
        <f t="shared" si="22"/>
        <v>772.0774363574174</v>
      </c>
      <c r="F236" s="25">
        <f t="shared" si="23"/>
        <v>8699.309238698386</v>
      </c>
      <c r="G236" s="25">
        <f t="shared" si="24"/>
        <v>1990.4608963605388</v>
      </c>
      <c r="H236" s="26">
        <f t="shared" si="25"/>
        <v>0.5567515853906383</v>
      </c>
      <c r="J236" s="7"/>
    </row>
    <row r="237" spans="1:10" ht="12">
      <c r="A237" s="23">
        <v>226</v>
      </c>
      <c r="B237" s="23">
        <f t="shared" si="26"/>
        <v>1130</v>
      </c>
      <c r="C237" s="24">
        <f t="shared" si="27"/>
        <v>18.833333333333332</v>
      </c>
      <c r="D237" s="32">
        <f t="shared" si="28"/>
        <v>728.7399272187914</v>
      </c>
      <c r="E237" s="24">
        <f t="shared" si="22"/>
        <v>772.7360378409466</v>
      </c>
      <c r="F237" s="25">
        <f t="shared" si="23"/>
        <v>8733.089554426757</v>
      </c>
      <c r="G237" s="25">
        <f t="shared" si="24"/>
        <v>2070.0926359007562</v>
      </c>
      <c r="H237" s="26">
        <f t="shared" si="25"/>
        <v>0.5374133820616548</v>
      </c>
      <c r="J237" s="7"/>
    </row>
    <row r="238" spans="1:10" ht="12">
      <c r="A238" s="23">
        <v>227</v>
      </c>
      <c r="B238" s="23">
        <f t="shared" si="26"/>
        <v>1135</v>
      </c>
      <c r="C238" s="24">
        <f t="shared" si="27"/>
        <v>18.916666666666668</v>
      </c>
      <c r="D238" s="32">
        <f t="shared" si="28"/>
        <v>729.2773406008531</v>
      </c>
      <c r="E238" s="24">
        <f t="shared" si="22"/>
        <v>773.3917570330512</v>
      </c>
      <c r="F238" s="25">
        <f t="shared" si="23"/>
        <v>8769.973852129922</v>
      </c>
      <c r="G238" s="25">
        <f t="shared" si="24"/>
        <v>2156.6004470691178</v>
      </c>
      <c r="H238" s="26">
        <f t="shared" si="25"/>
        <v>0.518034818553773</v>
      </c>
      <c r="J238" s="7"/>
    </row>
    <row r="239" spans="1:10" ht="12">
      <c r="A239" s="23">
        <v>228</v>
      </c>
      <c r="B239" s="23">
        <f t="shared" si="26"/>
        <v>1140</v>
      </c>
      <c r="C239" s="24">
        <f t="shared" si="27"/>
        <v>19</v>
      </c>
      <c r="D239" s="32">
        <f t="shared" si="28"/>
        <v>729.7953754194069</v>
      </c>
      <c r="E239" s="24">
        <f t="shared" si="22"/>
        <v>774.0446190518595</v>
      </c>
      <c r="F239" s="25">
        <f t="shared" si="23"/>
        <v>8809.987310808081</v>
      </c>
      <c r="G239" s="25">
        <f t="shared" si="24"/>
        <v>2250.716018665188</v>
      </c>
      <c r="H239" s="26">
        <f t="shared" si="25"/>
        <v>0.49863748596706176</v>
      </c>
      <c r="J239" s="7"/>
    </row>
    <row r="240" spans="1:10" ht="12">
      <c r="A240" s="23">
        <v>229</v>
      </c>
      <c r="B240" s="23">
        <f t="shared" si="26"/>
        <v>1145</v>
      </c>
      <c r="C240" s="24">
        <f t="shared" si="27"/>
        <v>19.083333333333332</v>
      </c>
      <c r="D240" s="32">
        <f t="shared" si="28"/>
        <v>730.294012905374</v>
      </c>
      <c r="E240" s="24">
        <f t="shared" si="22"/>
        <v>774.6946486885797</v>
      </c>
      <c r="F240" s="25">
        <f t="shared" si="23"/>
        <v>8853.15054115943</v>
      </c>
      <c r="G240" s="25">
        <f t="shared" si="24"/>
        <v>2353.2595087872996</v>
      </c>
      <c r="H240" s="26">
        <f t="shared" si="25"/>
        <v>0.4792458603241281</v>
      </c>
      <c r="J240" s="7"/>
    </row>
    <row r="241" spans="1:10" ht="12">
      <c r="A241" s="23">
        <v>230</v>
      </c>
      <c r="B241" s="23">
        <f t="shared" si="26"/>
        <v>1150</v>
      </c>
      <c r="C241" s="24">
        <f t="shared" si="27"/>
        <v>19.166666666666668</v>
      </c>
      <c r="D241" s="32">
        <f t="shared" si="28"/>
        <v>730.7732587656981</v>
      </c>
      <c r="E241" s="24">
        <f t="shared" si="22"/>
        <v>775.3418704131503</v>
      </c>
      <c r="F241" s="25">
        <f t="shared" si="23"/>
        <v>8899.479010509292</v>
      </c>
      <c r="G241" s="25">
        <f t="shared" si="24"/>
        <v>2465.151177336425</v>
      </c>
      <c r="H241" s="26">
        <f t="shared" si="25"/>
        <v>0.45988724915459156</v>
      </c>
      <c r="J241" s="7"/>
    </row>
    <row r="242" spans="1:10" ht="12">
      <c r="A242" s="23">
        <v>231</v>
      </c>
      <c r="B242" s="23">
        <f t="shared" si="26"/>
        <v>1155</v>
      </c>
      <c r="C242" s="24">
        <f t="shared" si="27"/>
        <v>19.25</v>
      </c>
      <c r="D242" s="32">
        <f t="shared" si="28"/>
        <v>731.2331460148527</v>
      </c>
      <c r="E242" s="24">
        <f t="shared" si="22"/>
        <v>775.9863083797665</v>
      </c>
      <c r="F242" s="25">
        <f t="shared" si="23"/>
        <v>8948.98247699601</v>
      </c>
      <c r="G242" s="25">
        <f t="shared" si="24"/>
        <v>2587.424642609143</v>
      </c>
      <c r="H242" s="26">
        <f t="shared" si="25"/>
        <v>0.4405916790761588</v>
      </c>
      <c r="J242" s="7"/>
    </row>
    <row r="243" spans="1:10" ht="12">
      <c r="A243" s="23">
        <v>232</v>
      </c>
      <c r="B243" s="23">
        <f t="shared" si="26"/>
        <v>1160</v>
      </c>
      <c r="C243" s="24">
        <f t="shared" si="27"/>
        <v>19.333333333333332</v>
      </c>
      <c r="D243" s="32">
        <f t="shared" si="28"/>
        <v>731.6737376939288</v>
      </c>
      <c r="E243" s="24">
        <f t="shared" si="22"/>
        <v>776.6279864322893</v>
      </c>
      <c r="F243" s="25">
        <f t="shared" si="23"/>
        <v>9001.664444821958</v>
      </c>
      <c r="G243" s="25">
        <f t="shared" si="24"/>
        <v>2721.2420008766157</v>
      </c>
      <c r="H243" s="26">
        <f t="shared" si="25"/>
        <v>0.4213917197017891</v>
      </c>
      <c r="J243" s="7"/>
    </row>
    <row r="244" spans="1:10" ht="12">
      <c r="A244" s="23">
        <v>233</v>
      </c>
      <c r="B244" s="23">
        <f t="shared" si="26"/>
        <v>1165</v>
      </c>
      <c r="C244" s="24">
        <f t="shared" si="27"/>
        <v>19.416666666666668</v>
      </c>
      <c r="D244" s="32">
        <f t="shared" si="28"/>
        <v>732.0951294136306</v>
      </c>
      <c r="E244" s="24">
        <f t="shared" si="22"/>
        <v>777.266928109539</v>
      </c>
      <c r="F244" s="25">
        <f t="shared" si="23"/>
        <v>9057.521653331158</v>
      </c>
      <c r="G244" s="25">
        <f t="shared" si="24"/>
        <v>2867.9110850648285</v>
      </c>
      <c r="H244" s="26">
        <f t="shared" si="25"/>
        <v>0.40232224089716095</v>
      </c>
      <c r="J244" s="7"/>
    </row>
    <row r="245" spans="1:10" ht="12">
      <c r="A245" s="23">
        <v>234</v>
      </c>
      <c r="B245" s="23">
        <f t="shared" si="26"/>
        <v>1170</v>
      </c>
      <c r="C245" s="24">
        <f t="shared" si="27"/>
        <v>19.5</v>
      </c>
      <c r="D245" s="32">
        <f t="shared" si="28"/>
        <v>732.4974516545278</v>
      </c>
      <c r="E245" s="24">
        <f t="shared" si="22"/>
        <v>777.9031566504767</v>
      </c>
      <c r="F245" s="25">
        <f t="shared" si="23"/>
        <v>9116.543613293472</v>
      </c>
      <c r="G245" s="25">
        <f t="shared" si="24"/>
        <v>3028.90518205057</v>
      </c>
      <c r="H245" s="26">
        <f t="shared" si="25"/>
        <v>0.3834201025286529</v>
      </c>
      <c r="J245" s="7"/>
    </row>
    <row r="246" spans="1:10" ht="12">
      <c r="A246" s="23">
        <v>235</v>
      </c>
      <c r="B246" s="23">
        <f t="shared" si="26"/>
        <v>1175</v>
      </c>
      <c r="C246" s="24">
        <f t="shared" si="27"/>
        <v>19.583333333333332</v>
      </c>
      <c r="D246" s="32">
        <f t="shared" si="28"/>
        <v>732.8808717570565</v>
      </c>
      <c r="E246" s="24">
        <f t="shared" si="22"/>
        <v>778.5366949992758</v>
      </c>
      <c r="F246" s="25">
        <f t="shared" si="23"/>
        <v>9178.712203969848</v>
      </c>
      <c r="G246" s="25">
        <f t="shared" si="24"/>
        <v>3205.88557874532</v>
      </c>
      <c r="H246" s="26">
        <f t="shared" si="25"/>
        <v>0.36472377832033154</v>
      </c>
      <c r="J246" s="7"/>
    </row>
    <row r="247" spans="1:10" ht="12">
      <c r="A247" s="23">
        <v>236</v>
      </c>
      <c r="B247" s="23">
        <f t="shared" si="26"/>
        <v>1180</v>
      </c>
      <c r="C247" s="24">
        <f t="shared" si="27"/>
        <v>19.666666666666668</v>
      </c>
      <c r="D247" s="32">
        <f t="shared" si="28"/>
        <v>733.2455955353769</v>
      </c>
      <c r="E247" s="24">
        <f t="shared" si="22"/>
        <v>779.1675658102865</v>
      </c>
      <c r="F247" s="25">
        <f t="shared" si="23"/>
        <v>9244.001344232252</v>
      </c>
      <c r="G247" s="25">
        <f t="shared" si="24"/>
        <v>3400.727366328658</v>
      </c>
      <c r="H247" s="26">
        <f t="shared" si="25"/>
        <v>0.34627291818028294</v>
      </c>
      <c r="J247" s="7"/>
    </row>
    <row r="248" spans="1:10" ht="12">
      <c r="A248" s="23">
        <v>237</v>
      </c>
      <c r="B248" s="23">
        <f t="shared" si="26"/>
        <v>1185</v>
      </c>
      <c r="C248" s="24">
        <f t="shared" si="27"/>
        <v>19.75</v>
      </c>
      <c r="D248" s="32">
        <f t="shared" si="28"/>
        <v>733.5918684535571</v>
      </c>
      <c r="E248" s="24">
        <f t="shared" si="22"/>
        <v>779.7957914528976</v>
      </c>
      <c r="F248" s="25">
        <f t="shared" si="23"/>
        <v>9312.376750164181</v>
      </c>
      <c r="G248" s="25">
        <f t="shared" si="24"/>
        <v>3615.5490012070895</v>
      </c>
      <c r="H248" s="26">
        <f t="shared" si="25"/>
        <v>0.32810785622653516</v>
      </c>
      <c r="J248" s="7"/>
    </row>
    <row r="249" spans="1:10" ht="12">
      <c r="A249" s="23">
        <v>238</v>
      </c>
      <c r="B249" s="23">
        <f t="shared" si="26"/>
        <v>1190</v>
      </c>
      <c r="C249" s="24">
        <f t="shared" si="27"/>
        <v>19.833333333333332</v>
      </c>
      <c r="D249" s="32">
        <f t="shared" si="28"/>
        <v>733.9199763097837</v>
      </c>
      <c r="E249" s="24">
        <f t="shared" si="22"/>
        <v>780.421394016294</v>
      </c>
      <c r="F249" s="25">
        <f t="shared" si="23"/>
        <v>9383.795790140424</v>
      </c>
      <c r="G249" s="25">
        <f t="shared" si="24"/>
        <v>3852.7462022777327</v>
      </c>
      <c r="H249" s="26">
        <f t="shared" si="25"/>
        <v>0.31026907457264974</v>
      </c>
      <c r="J249" s="7"/>
    </row>
    <row r="250" spans="1:10" ht="12">
      <c r="A250" s="23">
        <v>239</v>
      </c>
      <c r="B250" s="23">
        <f t="shared" si="26"/>
        <v>1195</v>
      </c>
      <c r="C250" s="24">
        <f t="shared" si="27"/>
        <v>19.916666666666668</v>
      </c>
      <c r="D250" s="32">
        <f t="shared" si="28"/>
        <v>734.2302453843563</v>
      </c>
      <c r="E250" s="24">
        <f t="shared" si="22"/>
        <v>781.0443953141195</v>
      </c>
      <c r="F250" s="25">
        <f t="shared" si="23"/>
        <v>9458.207446396307</v>
      </c>
      <c r="G250" s="25">
        <f t="shared" si="24"/>
        <v>4115.030858943544</v>
      </c>
      <c r="H250" s="26">
        <f t="shared" si="25"/>
        <v>0.2927966355355741</v>
      </c>
      <c r="J250" s="7"/>
    </row>
    <row r="251" spans="1:10" ht="12">
      <c r="A251" s="23">
        <v>240</v>
      </c>
      <c r="B251" s="23">
        <f t="shared" si="26"/>
        <v>1200</v>
      </c>
      <c r="C251" s="24">
        <f t="shared" si="27"/>
        <v>20</v>
      </c>
      <c r="D251" s="32">
        <f t="shared" si="28"/>
        <v>734.5230420198918</v>
      </c>
      <c r="E251" s="24">
        <f t="shared" si="22"/>
        <v>781.6648168890388</v>
      </c>
      <c r="F251" s="25">
        <f t="shared" si="23"/>
        <v>9535.552389577271</v>
      </c>
      <c r="G251" s="25">
        <f t="shared" si="24"/>
        <v>4405.475735509308</v>
      </c>
      <c r="H251" s="26">
        <f t="shared" si="25"/>
        <v>0.2757295971095041</v>
      </c>
      <c r="J251" s="7"/>
    </row>
    <row r="252" spans="1:10" ht="12">
      <c r="A252" s="23">
        <v>241</v>
      </c>
      <c r="B252" s="23">
        <f t="shared" si="26"/>
        <v>1205</v>
      </c>
      <c r="C252" s="24">
        <f t="shared" si="27"/>
        <v>20.083333333333332</v>
      </c>
      <c r="D252" s="32">
        <f t="shared" si="28"/>
        <v>734.7987716170013</v>
      </c>
      <c r="E252" s="24">
        <f t="shared" si="22"/>
        <v>782.2826800172077</v>
      </c>
      <c r="F252" s="25">
        <f t="shared" si="23"/>
        <v>9615.76316980701</v>
      </c>
      <c r="G252" s="25">
        <f t="shared" si="24"/>
        <v>4727.565887973482</v>
      </c>
      <c r="H252" s="26">
        <f t="shared" si="25"/>
        <v>0.25910542812973625</v>
      </c>
      <c r="J252" s="7"/>
    </row>
    <row r="253" spans="1:10" ht="12">
      <c r="A253" s="23">
        <v>242</v>
      </c>
      <c r="B253" s="23">
        <f t="shared" si="26"/>
        <v>1210</v>
      </c>
      <c r="C253" s="24">
        <f t="shared" si="27"/>
        <v>20.166666666666668</v>
      </c>
      <c r="D253" s="32">
        <f t="shared" si="28"/>
        <v>735.057877045131</v>
      </c>
      <c r="E253" s="24">
        <f t="shared" si="22"/>
        <v>782.8980057126516</v>
      </c>
      <c r="F253" s="25">
        <f t="shared" si="23"/>
        <v>9698.764524538008</v>
      </c>
      <c r="G253" s="25">
        <f t="shared" si="24"/>
        <v>4936.458834708143</v>
      </c>
      <c r="H253" s="26">
        <f t="shared" si="25"/>
        <v>0.2502829347452247</v>
      </c>
      <c r="J253" s="7"/>
    </row>
    <row r="254" spans="1:10" ht="12">
      <c r="A254" s="23">
        <v>243</v>
      </c>
      <c r="B254" s="23">
        <f t="shared" si="26"/>
        <v>1215</v>
      </c>
      <c r="C254" s="24">
        <f t="shared" si="27"/>
        <v>20.25</v>
      </c>
      <c r="D254" s="32">
        <f t="shared" si="28"/>
        <v>735.3081599798762</v>
      </c>
      <c r="E254" s="24">
        <f t="shared" si="22"/>
        <v>783.5108147315536</v>
      </c>
      <c r="F254" s="25">
        <f t="shared" si="23"/>
        <v>9783.077264784893</v>
      </c>
      <c r="G254" s="25">
        <f t="shared" si="24"/>
        <v>4681.336645630319</v>
      </c>
      <c r="H254" s="26">
        <f t="shared" si="25"/>
        <v>0.2662171031915856</v>
      </c>
      <c r="J254" s="7"/>
    </row>
    <row r="255" spans="1:10" ht="12">
      <c r="A255" s="23">
        <v>244</v>
      </c>
      <c r="B255" s="23">
        <f t="shared" si="26"/>
        <v>1220</v>
      </c>
      <c r="C255" s="24">
        <f t="shared" si="27"/>
        <v>20.333333333333332</v>
      </c>
      <c r="D255" s="32">
        <f t="shared" si="28"/>
        <v>735.5743770830678</v>
      </c>
      <c r="E255" s="24">
        <f t="shared" si="22"/>
        <v>784.1211275764558</v>
      </c>
      <c r="F255" s="25">
        <f t="shared" si="23"/>
        <v>9863.982748232635</v>
      </c>
      <c r="G255" s="25">
        <f t="shared" si="24"/>
        <v>4440.6123809646615</v>
      </c>
      <c r="H255" s="26">
        <f t="shared" si="25"/>
        <v>0.28296960060355436</v>
      </c>
      <c r="J255" s="7"/>
    </row>
    <row r="256" spans="1:10" ht="12">
      <c r="A256" s="23">
        <v>245</v>
      </c>
      <c r="B256" s="23">
        <f t="shared" si="26"/>
        <v>1225</v>
      </c>
      <c r="C256" s="24">
        <f t="shared" si="27"/>
        <v>20.416666666666668</v>
      </c>
      <c r="D256" s="32">
        <f t="shared" si="28"/>
        <v>735.8573466836714</v>
      </c>
      <c r="E256" s="24">
        <f t="shared" si="22"/>
        <v>784.7289645003747</v>
      </c>
      <c r="F256" s="25">
        <f t="shared" si="23"/>
        <v>9941.320548091151</v>
      </c>
      <c r="G256" s="25">
        <f t="shared" si="24"/>
        <v>4213.669576315051</v>
      </c>
      <c r="H256" s="26">
        <f t="shared" si="25"/>
        <v>0.3005480705041034</v>
      </c>
      <c r="J256" s="7"/>
    </row>
    <row r="257" spans="1:10" ht="12">
      <c r="A257" s="23">
        <v>246</v>
      </c>
      <c r="B257" s="23">
        <f t="shared" si="26"/>
        <v>1230</v>
      </c>
      <c r="C257" s="24">
        <f t="shared" si="27"/>
        <v>20.5</v>
      </c>
      <c r="D257" s="32">
        <f t="shared" si="28"/>
        <v>736.1578947541755</v>
      </c>
      <c r="E257" s="24">
        <f t="shared" si="22"/>
        <v>785.3343455108346</v>
      </c>
      <c r="F257" s="25">
        <f t="shared" si="23"/>
        <v>10014.927888509792</v>
      </c>
      <c r="G257" s="25">
        <f t="shared" si="24"/>
        <v>3999.8979475733227</v>
      </c>
      <c r="H257" s="26">
        <f t="shared" si="25"/>
        <v>0.3189548855717314</v>
      </c>
      <c r="J257" s="7"/>
    </row>
    <row r="258" spans="1:10" ht="12">
      <c r="A258" s="23">
        <v>247</v>
      </c>
      <c r="B258" s="23">
        <f t="shared" si="26"/>
        <v>1235</v>
      </c>
      <c r="C258" s="24">
        <f t="shared" si="27"/>
        <v>20.583333333333332</v>
      </c>
      <c r="D258" s="32">
        <f t="shared" si="28"/>
        <v>736.4768496397472</v>
      </c>
      <c r="E258" s="24">
        <f t="shared" si="22"/>
        <v>785.937290373819</v>
      </c>
      <c r="F258" s="25">
        <f t="shared" si="23"/>
        <v>10084.640575874188</v>
      </c>
      <c r="G258" s="25">
        <f t="shared" si="24"/>
        <v>3798.695312479391</v>
      </c>
      <c r="H258" s="26">
        <f t="shared" si="25"/>
        <v>0.3381865307972909</v>
      </c>
      <c r="J258" s="7"/>
    </row>
    <row r="259" spans="1:10" ht="12">
      <c r="A259" s="23">
        <v>248</v>
      </c>
      <c r="B259" s="23">
        <f t="shared" si="26"/>
        <v>1240</v>
      </c>
      <c r="C259" s="24">
        <f t="shared" si="27"/>
        <v>20.666666666666668</v>
      </c>
      <c r="D259" s="32">
        <f t="shared" si="28"/>
        <v>736.8150361705445</v>
      </c>
      <c r="E259" s="24">
        <f t="shared" si="22"/>
        <v>786.5378186176429</v>
      </c>
      <c r="F259" s="25">
        <f t="shared" si="23"/>
        <v>10150.294048737553</v>
      </c>
      <c r="G259" s="25">
        <f t="shared" si="24"/>
        <v>3609.469330434321</v>
      </c>
      <c r="H259" s="26">
        <f t="shared" si="25"/>
        <v>0.35823301727724194</v>
      </c>
      <c r="J259" s="7"/>
    </row>
    <row r="260" spans="1:10" ht="12">
      <c r="A260" s="23">
        <v>249</v>
      </c>
      <c r="B260" s="23">
        <f t="shared" si="26"/>
        <v>1245</v>
      </c>
      <c r="C260" s="24">
        <f t="shared" si="27"/>
        <v>20.75</v>
      </c>
      <c r="D260" s="32">
        <f t="shared" si="28"/>
        <v>737.1732691878218</v>
      </c>
      <c r="E260" s="24">
        <f t="shared" si="22"/>
        <v>787.1359495367482</v>
      </c>
      <c r="F260" s="25">
        <f t="shared" si="23"/>
        <v>10211.72454223516</v>
      </c>
      <c r="G260" s="25">
        <f t="shared" si="24"/>
        <v>3431.6390655949463</v>
      </c>
      <c r="H260" s="26">
        <f t="shared" si="25"/>
        <v>0.37907734604908583</v>
      </c>
      <c r="J260" s="7"/>
    </row>
    <row r="261" spans="1:10" ht="12">
      <c r="A261" s="23">
        <v>250</v>
      </c>
      <c r="B261" s="23">
        <f t="shared" si="26"/>
        <v>1250</v>
      </c>
      <c r="C261" s="24">
        <f t="shared" si="27"/>
        <v>20.833333333333332</v>
      </c>
      <c r="D261" s="32">
        <f t="shared" si="28"/>
        <v>737.5523465338708</v>
      </c>
      <c r="E261" s="24">
        <f t="shared" si="22"/>
        <v>787.7317021954227</v>
      </c>
      <c r="F261" s="25">
        <f t="shared" si="23"/>
        <v>10268.77035936525</v>
      </c>
      <c r="G261" s="25">
        <f t="shared" si="24"/>
        <v>3264.6363787970695</v>
      </c>
      <c r="H261" s="26">
        <f t="shared" si="25"/>
        <v>0.40069504253334387</v>
      </c>
      <c r="J261" s="7"/>
    </row>
    <row r="262" spans="1:10" ht="12">
      <c r="A262" s="23">
        <v>251</v>
      </c>
      <c r="B262" s="23">
        <f t="shared" si="26"/>
        <v>1255</v>
      </c>
      <c r="C262" s="24">
        <f t="shared" si="27"/>
        <v>20.916666666666668</v>
      </c>
      <c r="D262" s="32">
        <f t="shared" si="28"/>
        <v>737.9530415764042</v>
      </c>
      <c r="E262" s="24">
        <f t="shared" si="22"/>
        <v>788.3250954314472</v>
      </c>
      <c r="F262" s="25">
        <f t="shared" si="23"/>
        <v>10321.2732378077</v>
      </c>
      <c r="G262" s="25">
        <f t="shared" si="24"/>
        <v>3107.9071542551783</v>
      </c>
      <c r="H262" s="26">
        <f t="shared" si="25"/>
        <v>0.42305378255188963</v>
      </c>
      <c r="J262" s="7"/>
    </row>
    <row r="263" spans="1:10" ht="12">
      <c r="A263" s="23">
        <v>252</v>
      </c>
      <c r="B263" s="23">
        <f t="shared" si="26"/>
        <v>1260</v>
      </c>
      <c r="C263" s="24">
        <f t="shared" si="27"/>
        <v>21</v>
      </c>
      <c r="D263" s="32">
        <f t="shared" si="28"/>
        <v>738.376095358956</v>
      </c>
      <c r="E263" s="24">
        <f t="shared" si="22"/>
        <v>788.9161478596685</v>
      </c>
      <c r="F263" s="25">
        <f t="shared" si="23"/>
        <v>10369.079797114066</v>
      </c>
      <c r="G263" s="25">
        <f t="shared" si="24"/>
        <v>2960.912367288338</v>
      </c>
      <c r="H263" s="26">
        <f t="shared" si="25"/>
        <v>0.4461131303904112</v>
      </c>
      <c r="J263" s="7"/>
    </row>
    <row r="264" spans="1:10" ht="12">
      <c r="A264" s="23">
        <v>253</v>
      </c>
      <c r="B264" s="23">
        <f t="shared" si="26"/>
        <v>1265</v>
      </c>
      <c r="C264" s="24">
        <f t="shared" si="27"/>
        <v>21.083333333333332</v>
      </c>
      <c r="D264" s="32">
        <f t="shared" si="28"/>
        <v>738.8222084893464</v>
      </c>
      <c r="E264" s="24">
        <f t="shared" si="22"/>
        <v>789.5048778755046</v>
      </c>
      <c r="F264" s="25">
        <f t="shared" si="23"/>
        <v>10412.043047306839</v>
      </c>
      <c r="G264" s="25">
        <f t="shared" si="24"/>
        <v>2823.128999536421</v>
      </c>
      <c r="H264" s="26">
        <f t="shared" si="25"/>
        <v>0.46982440784772794</v>
      </c>
      <c r="J264" s="7"/>
    </row>
    <row r="265" spans="1:10" ht="12">
      <c r="A265" s="23">
        <v>254</v>
      </c>
      <c r="B265" s="23">
        <f t="shared" si="26"/>
        <v>1270</v>
      </c>
      <c r="C265" s="24">
        <f t="shared" si="27"/>
        <v>21.166666666666668</v>
      </c>
      <c r="D265" s="32">
        <f t="shared" si="28"/>
        <v>739.2920328971941</v>
      </c>
      <c r="E265" s="24">
        <f t="shared" si="22"/>
        <v>790.091303658378</v>
      </c>
      <c r="F265" s="25">
        <f t="shared" si="23"/>
        <v>10450.02393634237</v>
      </c>
      <c r="G265" s="25">
        <f t="shared" si="24"/>
        <v>2694.050808280087</v>
      </c>
      <c r="H265" s="26">
        <f t="shared" si="25"/>
        <v>0.49413071060387803</v>
      </c>
      <c r="J265" s="7"/>
    </row>
    <row r="266" spans="1:10" ht="12">
      <c r="A266" s="23">
        <v>255</v>
      </c>
      <c r="B266" s="23">
        <f t="shared" si="26"/>
        <v>1275</v>
      </c>
      <c r="C266" s="24">
        <f t="shared" si="27"/>
        <v>21.25</v>
      </c>
      <c r="D266" s="32">
        <f t="shared" si="28"/>
        <v>739.7861636077979</v>
      </c>
      <c r="E266" s="24">
        <f t="shared" si="22"/>
        <v>790.6754431750866</v>
      </c>
      <c r="F266" s="25">
        <f t="shared" si="23"/>
        <v>10482.892910720018</v>
      </c>
      <c r="G266" s="25">
        <f t="shared" si="24"/>
        <v>2573.1889565753568</v>
      </c>
      <c r="H266" s="26">
        <f t="shared" si="25"/>
        <v>0.5189670845508508</v>
      </c>
      <c r="J266" s="7"/>
    </row>
    <row r="267" spans="1:10" ht="12">
      <c r="A267" s="23">
        <v>256</v>
      </c>
      <c r="B267" s="23">
        <f t="shared" si="26"/>
        <v>1280</v>
      </c>
      <c r="C267" s="24">
        <f t="shared" si="27"/>
        <v>21.333333333333332</v>
      </c>
      <c r="D267" s="32">
        <f t="shared" si="28"/>
        <v>740.3051306923487</v>
      </c>
      <c r="E267" s="24">
        <f aca="true" t="shared" si="29" ref="E267:E330">20+345*LOG(8*(B267+delta_t/2)/60+1)</f>
        <v>791.2573141831043</v>
      </c>
      <c r="F267" s="25">
        <f aca="true" t="shared" si="30" ref="F267:F330">alfa_c*(E267-D267)+k_sh*0.0000000577*eps_r*((E267+273.15)^4-(D267+273.15)^4)</f>
        <v>10510.531460947037</v>
      </c>
      <c r="G267" s="25">
        <f aca="true" t="shared" si="31" ref="G267:G330">IF(steel&lt;&gt;1,IF(D267&lt;600,425+0.773*D267-0.00169*D267^2+0.00000222*D267^3,IF(D267&lt;735,666+13002/(738-D267),IF(D267&lt;900,545+17820/(D267-731),650))),450+0.28*D267-0.000291*D267^2+0.000000134*D267^3)</f>
        <v>2460.0725109807186</v>
      </c>
      <c r="H267" s="26">
        <f aca="true" t="shared" si="32" ref="H267:H330">F267/7850/G267*fatt_sez*delta_t</f>
        <v>0.5442608700515157</v>
      </c>
      <c r="J267" s="7"/>
    </row>
    <row r="268" spans="1:10" ht="12">
      <c r="A268" s="23">
        <v>257</v>
      </c>
      <c r="B268" s="23">
        <f aca="true" t="shared" si="33" ref="B268:B331">B267+delta_t</f>
        <v>1285</v>
      </c>
      <c r="C268" s="24">
        <f aca="true" t="shared" si="34" ref="C268:C331">B268/60</f>
        <v>21.416666666666668</v>
      </c>
      <c r="D268" s="32">
        <f aca="true" t="shared" si="35" ref="D268:D331">D267+H267</f>
        <v>740.8493915624002</v>
      </c>
      <c r="E268" s="24">
        <f t="shared" si="29"/>
        <v>791.8369342338218</v>
      </c>
      <c r="F268" s="25">
        <f t="shared" si="30"/>
        <v>10532.833621786973</v>
      </c>
      <c r="G268" s="25">
        <f t="shared" si="31"/>
        <v>2354.2488137061523</v>
      </c>
      <c r="H268" s="26">
        <f t="shared" si="32"/>
        <v>0.5699322165958199</v>
      </c>
      <c r="J268" s="7"/>
    </row>
    <row r="269" spans="1:10" ht="12">
      <c r="A269" s="23">
        <v>258</v>
      </c>
      <c r="B269" s="23">
        <f t="shared" si="33"/>
        <v>1290</v>
      </c>
      <c r="C269" s="24">
        <f t="shared" si="34"/>
        <v>21.5</v>
      </c>
      <c r="D269" s="32">
        <f t="shared" si="35"/>
        <v>741.419323778996</v>
      </c>
      <c r="E269" s="24">
        <f t="shared" si="29"/>
        <v>792.4143206757223</v>
      </c>
      <c r="F269" s="25">
        <f t="shared" si="30"/>
        <v>10549.70739637296</v>
      </c>
      <c r="G269" s="25">
        <f t="shared" si="31"/>
        <v>2255.283736063824</v>
      </c>
      <c r="H269" s="26">
        <f t="shared" si="32"/>
        <v>0.5958947642588601</v>
      </c>
      <c r="J269" s="7"/>
    </row>
    <row r="270" spans="1:10" ht="12">
      <c r="A270" s="23">
        <v>259</v>
      </c>
      <c r="B270" s="23">
        <f t="shared" si="33"/>
        <v>1295</v>
      </c>
      <c r="C270" s="24">
        <f t="shared" si="34"/>
        <v>21.583333333333332</v>
      </c>
      <c r="D270" s="32">
        <f t="shared" si="35"/>
        <v>742.015218543255</v>
      </c>
      <c r="E270" s="24">
        <f t="shared" si="29"/>
        <v>792.989490657497</v>
      </c>
      <c r="F270" s="25">
        <f t="shared" si="30"/>
        <v>10561.07607347834</v>
      </c>
      <c r="G270" s="25">
        <f t="shared" si="31"/>
        <v>2162.7618201603354</v>
      </c>
      <c r="H270" s="26">
        <f t="shared" si="32"/>
        <v>0.6220564820496787</v>
      </c>
      <c r="J270" s="7"/>
    </row>
    <row r="271" spans="1:10" ht="12">
      <c r="A271" s="23">
        <v>260</v>
      </c>
      <c r="B271" s="23">
        <f t="shared" si="33"/>
        <v>1300</v>
      </c>
      <c r="C271" s="24">
        <f t="shared" si="34"/>
        <v>21.666666666666668</v>
      </c>
      <c r="D271" s="32">
        <f t="shared" si="35"/>
        <v>742.6372750253046</v>
      </c>
      <c r="E271" s="24">
        <f t="shared" si="29"/>
        <v>793.5624611311022</v>
      </c>
      <c r="F271" s="25">
        <f t="shared" si="30"/>
        <v>10566.879408562945</v>
      </c>
      <c r="G271" s="25">
        <f t="shared" si="31"/>
        <v>2076.2863158472624</v>
      </c>
      <c r="H271" s="26">
        <f t="shared" si="32"/>
        <v>0.6483206470325973</v>
      </c>
      <c r="J271" s="7"/>
    </row>
    <row r="272" spans="1:10" ht="12">
      <c r="A272" s="23">
        <v>261</v>
      </c>
      <c r="B272" s="23">
        <f t="shared" si="33"/>
        <v>1305</v>
      </c>
      <c r="C272" s="24">
        <f t="shared" si="34"/>
        <v>21.75</v>
      </c>
      <c r="D272" s="32">
        <f t="shared" si="35"/>
        <v>743.2855956723372</v>
      </c>
      <c r="E272" s="24">
        <f t="shared" si="29"/>
        <v>794.1332488547564</v>
      </c>
      <c r="F272" s="25">
        <f t="shared" si="30"/>
        <v>10567.074641650928</v>
      </c>
      <c r="G272" s="25">
        <f t="shared" si="31"/>
        <v>1995.4791200417185</v>
      </c>
      <c r="H272" s="26">
        <f t="shared" si="32"/>
        <v>0.6745869423800084</v>
      </c>
      <c r="J272" s="7"/>
    </row>
    <row r="273" spans="1:10" ht="12">
      <c r="A273" s="23">
        <v>262</v>
      </c>
      <c r="B273" s="23">
        <f t="shared" si="33"/>
        <v>1310</v>
      </c>
      <c r="C273" s="24">
        <f t="shared" si="34"/>
        <v>21.833333333333332</v>
      </c>
      <c r="D273" s="32">
        <f t="shared" si="35"/>
        <v>743.9601826147172</v>
      </c>
      <c r="E273" s="24">
        <f t="shared" si="29"/>
        <v>794.7018703958818</v>
      </c>
      <c r="F273" s="25">
        <f t="shared" si="30"/>
        <v>10561.637328582703</v>
      </c>
      <c r="G273" s="25">
        <f t="shared" si="31"/>
        <v>1919.980625640583</v>
      </c>
      <c r="H273" s="26">
        <f t="shared" si="32"/>
        <v>0.7007526476351457</v>
      </c>
      <c r="J273" s="7"/>
    </row>
    <row r="274" spans="1:10" ht="12">
      <c r="A274" s="23">
        <v>263</v>
      </c>
      <c r="B274" s="23">
        <f t="shared" si="33"/>
        <v>1315</v>
      </c>
      <c r="C274" s="24">
        <f t="shared" si="34"/>
        <v>21.916666666666668</v>
      </c>
      <c r="D274" s="32">
        <f t="shared" si="35"/>
        <v>744.6609352623523</v>
      </c>
      <c r="E274" s="24">
        <f t="shared" si="29"/>
        <v>795.2683421339887</v>
      </c>
      <c r="F274" s="25">
        <f t="shared" si="30"/>
        <v>10550.561966583336</v>
      </c>
      <c r="G274" s="25">
        <f t="shared" si="31"/>
        <v>1849.4494873721835</v>
      </c>
      <c r="H274" s="26">
        <f t="shared" si="32"/>
        <v>0.7267138907348294</v>
      </c>
      <c r="J274" s="7"/>
    </row>
    <row r="275" spans="1:10" ht="12">
      <c r="A275" s="23">
        <v>264</v>
      </c>
      <c r="B275" s="23">
        <f t="shared" si="33"/>
        <v>1320</v>
      </c>
      <c r="C275" s="24">
        <f t="shared" si="34"/>
        <v>22</v>
      </c>
      <c r="D275" s="32">
        <f t="shared" si="35"/>
        <v>745.3876491530871</v>
      </c>
      <c r="E275" s="24">
        <f t="shared" si="29"/>
        <v>795.8326802635081</v>
      </c>
      <c r="F275" s="25">
        <f t="shared" si="30"/>
        <v>10533.862400219456</v>
      </c>
      <c r="G275" s="25">
        <f t="shared" si="31"/>
        <v>1783.5623120491837</v>
      </c>
      <c r="H275" s="26">
        <f t="shared" si="32"/>
        <v>0.7523669289968768</v>
      </c>
      <c r="J275" s="7"/>
    </row>
    <row r="276" spans="1:10" ht="12">
      <c r="A276" s="23">
        <v>265</v>
      </c>
      <c r="B276" s="23">
        <f t="shared" si="33"/>
        <v>1325</v>
      </c>
      <c r="C276" s="24">
        <f t="shared" si="34"/>
        <v>22.083333333333332</v>
      </c>
      <c r="D276" s="32">
        <f t="shared" si="35"/>
        <v>746.1400160820839</v>
      </c>
      <c r="E276" s="24">
        <f t="shared" si="29"/>
        <v>796.3949007965684</v>
      </c>
      <c r="F276" s="25">
        <f t="shared" si="30"/>
        <v>10511.57199944192</v>
      </c>
      <c r="G276" s="25">
        <f t="shared" si="31"/>
        <v>1722.013280790864</v>
      </c>
      <c r="H276" s="26">
        <f t="shared" si="32"/>
        <v>0.7776094254486279</v>
      </c>
      <c r="J276" s="7"/>
    </row>
    <row r="277" spans="1:10" ht="12">
      <c r="A277" s="23">
        <v>266</v>
      </c>
      <c r="B277" s="23">
        <f t="shared" si="33"/>
        <v>1330</v>
      </c>
      <c r="C277" s="24">
        <f t="shared" si="34"/>
        <v>22.166666666666668</v>
      </c>
      <c r="D277" s="32">
        <f t="shared" si="35"/>
        <v>746.9176255075325</v>
      </c>
      <c r="E277" s="24">
        <f t="shared" si="29"/>
        <v>796.9550195657221</v>
      </c>
      <c r="F277" s="25">
        <f t="shared" si="30"/>
        <v>10483.743607277695</v>
      </c>
      <c r="G277" s="25">
        <f t="shared" si="31"/>
        <v>1664.513710858898</v>
      </c>
      <c r="H277" s="26">
        <f t="shared" si="32"/>
        <v>0.8023416875860206</v>
      </c>
      <c r="J277" s="7"/>
    </row>
    <row r="278" spans="1:10" ht="12">
      <c r="A278" s="23">
        <v>267</v>
      </c>
      <c r="B278" s="23">
        <f t="shared" si="33"/>
        <v>1335</v>
      </c>
      <c r="C278" s="24">
        <f t="shared" si="34"/>
        <v>22.25</v>
      </c>
      <c r="D278" s="32">
        <f t="shared" si="35"/>
        <v>747.7199671951186</v>
      </c>
      <c r="E278" s="24">
        <f t="shared" si="29"/>
        <v>797.5130522266207</v>
      </c>
      <c r="F278" s="25">
        <f t="shared" si="30"/>
        <v>10450.449260569198</v>
      </c>
      <c r="G278" s="25">
        <f t="shared" si="31"/>
        <v>1610.791564782651</v>
      </c>
      <c r="H278" s="26">
        <f t="shared" si="32"/>
        <v>0.8264678378224511</v>
      </c>
      <c r="J278" s="7"/>
    </row>
    <row r="279" spans="1:10" ht="12">
      <c r="A279" s="23">
        <v>268</v>
      </c>
      <c r="B279" s="23">
        <f t="shared" si="33"/>
        <v>1340</v>
      </c>
      <c r="C279" s="24">
        <f t="shared" si="34"/>
        <v>22.333333333333332</v>
      </c>
      <c r="D279" s="32">
        <f t="shared" si="35"/>
        <v>748.546435032941</v>
      </c>
      <c r="E279" s="24">
        <f t="shared" si="29"/>
        <v>798.0690142606405</v>
      </c>
      <c r="F279" s="25">
        <f t="shared" si="30"/>
        <v>10411.779692709944</v>
      </c>
      <c r="G279" s="25">
        <f t="shared" si="31"/>
        <v>1560.590914424808</v>
      </c>
      <c r="H279" s="26">
        <f t="shared" si="32"/>
        <v>0.8498968883318849</v>
      </c>
      <c r="J279" s="7"/>
    </row>
    <row r="280" spans="1:10" ht="12">
      <c r="A280" s="23">
        <v>269</v>
      </c>
      <c r="B280" s="23">
        <f t="shared" si="33"/>
        <v>1345</v>
      </c>
      <c r="C280" s="24">
        <f t="shared" si="34"/>
        <v>22.416666666666668</v>
      </c>
      <c r="D280" s="32">
        <f t="shared" si="35"/>
        <v>749.3963319212728</v>
      </c>
      <c r="E280" s="24">
        <f t="shared" si="29"/>
        <v>798.6229209774599</v>
      </c>
      <c r="F280" s="25">
        <f t="shared" si="30"/>
        <v>10367.843632360287</v>
      </c>
      <c r="G280" s="25">
        <f t="shared" si="31"/>
        <v>1513.6713675454857</v>
      </c>
      <c r="H280" s="26">
        <f t="shared" si="32"/>
        <v>0.8725436974521839</v>
      </c>
      <c r="J280" s="7"/>
    </row>
    <row r="281" spans="1:10" ht="12">
      <c r="A281" s="23">
        <v>270</v>
      </c>
      <c r="B281" s="23">
        <f t="shared" si="33"/>
        <v>1350</v>
      </c>
      <c r="C281" s="24">
        <f t="shared" si="34"/>
        <v>22.5</v>
      </c>
      <c r="D281" s="32">
        <f t="shared" si="35"/>
        <v>750.268875618725</v>
      </c>
      <c r="E281" s="24">
        <f t="shared" si="29"/>
        <v>799.1747875175885</v>
      </c>
      <c r="F281" s="25">
        <f t="shared" si="30"/>
        <v>10318.766916454977</v>
      </c>
      <c r="G281" s="25">
        <f t="shared" si="31"/>
        <v>1469.8074642550996</v>
      </c>
      <c r="H281" s="26">
        <f t="shared" si="32"/>
        <v>0.8943297899827151</v>
      </c>
      <c r="J281" s="7"/>
    </row>
    <row r="282" spans="1:10" ht="12">
      <c r="A282" s="23">
        <v>271</v>
      </c>
      <c r="B282" s="23">
        <f t="shared" si="33"/>
        <v>1355</v>
      </c>
      <c r="C282" s="24">
        <f t="shared" si="34"/>
        <v>22.583333333333332</v>
      </c>
      <c r="D282" s="32">
        <f t="shared" si="35"/>
        <v>751.1632054087078</v>
      </c>
      <c r="E282" s="24">
        <f t="shared" si="29"/>
        <v>799.7246288548507</v>
      </c>
      <c r="F282" s="25">
        <f t="shared" si="30"/>
        <v>10264.6914393026</v>
      </c>
      <c r="G282" s="25">
        <f t="shared" si="31"/>
        <v>1428.7880505003525</v>
      </c>
      <c r="H282" s="26">
        <f t="shared" si="32"/>
        <v>0.9151840292538743</v>
      </c>
      <c r="J282" s="7"/>
    </row>
    <row r="283" spans="1:10" ht="12">
      <c r="A283" s="23">
        <v>272</v>
      </c>
      <c r="B283" s="23">
        <f t="shared" si="33"/>
        <v>1360</v>
      </c>
      <c r="C283" s="24">
        <f t="shared" si="34"/>
        <v>22.666666666666668</v>
      </c>
      <c r="D283" s="32">
        <f t="shared" si="35"/>
        <v>752.0783894379616</v>
      </c>
      <c r="E283" s="24">
        <f t="shared" si="29"/>
        <v>800.2724597988238</v>
      </c>
      <c r="F283" s="25">
        <f t="shared" si="30"/>
        <v>10205.773962138346</v>
      </c>
      <c r="G283" s="25">
        <f t="shared" si="31"/>
        <v>1390.415635404603</v>
      </c>
      <c r="H283" s="26">
        <f t="shared" si="32"/>
        <v>0.9350431344399064</v>
      </c>
      <c r="J283" s="7"/>
    </row>
    <row r="284" spans="1:10" ht="12">
      <c r="A284" s="23">
        <v>273</v>
      </c>
      <c r="B284" s="23">
        <f t="shared" si="33"/>
        <v>1365</v>
      </c>
      <c r="C284" s="24">
        <f t="shared" si="34"/>
        <v>22.75</v>
      </c>
      <c r="D284" s="32">
        <f t="shared" si="35"/>
        <v>753.0134325724015</v>
      </c>
      <c r="E284" s="24">
        <f t="shared" si="29"/>
        <v>800.8182949972306</v>
      </c>
      <c r="F284" s="25">
        <f t="shared" si="30"/>
        <v>10142.184809102411</v>
      </c>
      <c r="G284" s="25">
        <f t="shared" si="31"/>
        <v>1354.5057388887708</v>
      </c>
      <c r="H284" s="26">
        <f t="shared" si="32"/>
        <v>0.9538520419365359</v>
      </c>
      <c r="J284" s="7"/>
    </row>
    <row r="285" spans="1:10" ht="12">
      <c r="A285" s="23">
        <v>274</v>
      </c>
      <c r="B285" s="23">
        <f t="shared" si="33"/>
        <v>1370</v>
      </c>
      <c r="C285" s="24">
        <f t="shared" si="34"/>
        <v>22.833333333333332</v>
      </c>
      <c r="D285" s="32">
        <f t="shared" si="35"/>
        <v>753.967284614338</v>
      </c>
      <c r="E285" s="24">
        <f t="shared" si="29"/>
        <v>801.36214893829</v>
      </c>
      <c r="F285" s="25">
        <f t="shared" si="30"/>
        <v>10074.106476301627</v>
      </c>
      <c r="G285" s="25">
        <f t="shared" si="31"/>
        <v>1320.8862355402393</v>
      </c>
      <c r="H285" s="26">
        <f t="shared" si="32"/>
        <v>0.9715641144871427</v>
      </c>
      <c r="J285" s="7"/>
    </row>
    <row r="286" spans="1:10" ht="12">
      <c r="A286" s="23">
        <v>275</v>
      </c>
      <c r="B286" s="23">
        <f t="shared" si="33"/>
        <v>1375</v>
      </c>
      <c r="C286" s="24">
        <f t="shared" si="34"/>
        <v>22.916666666666668</v>
      </c>
      <c r="D286" s="32">
        <f t="shared" si="35"/>
        <v>754.9388487288252</v>
      </c>
      <c r="E286" s="24">
        <f t="shared" si="29"/>
        <v>801.9040359530247</v>
      </c>
      <c r="F286" s="25">
        <f t="shared" si="30"/>
        <v>10001.732180441206</v>
      </c>
      <c r="G286" s="25">
        <f t="shared" si="31"/>
        <v>1289.3967001864476</v>
      </c>
      <c r="H286" s="26">
        <f t="shared" si="32"/>
        <v>0.9881412059322402</v>
      </c>
      <c r="J286" s="7"/>
    </row>
    <row r="287" spans="1:10" ht="12">
      <c r="A287" s="23">
        <v>276</v>
      </c>
      <c r="B287" s="23">
        <f t="shared" si="33"/>
        <v>1380</v>
      </c>
      <c r="C287" s="24">
        <f t="shared" si="34"/>
        <v>23</v>
      </c>
      <c r="D287" s="32">
        <f t="shared" si="35"/>
        <v>755.9269899347574</v>
      </c>
      <c r="E287" s="24">
        <f t="shared" si="29"/>
        <v>802.4439702175263</v>
      </c>
      <c r="F287" s="25">
        <f t="shared" si="30"/>
        <v>9925.264372581021</v>
      </c>
      <c r="G287" s="25">
        <f t="shared" si="31"/>
        <v>1259.8877600801825</v>
      </c>
      <c r="H287" s="26">
        <f t="shared" si="32"/>
        <v>1.0035535928584736</v>
      </c>
      <c r="J287" s="7"/>
    </row>
    <row r="288" spans="1:10" ht="12">
      <c r="A288" s="23">
        <v>277</v>
      </c>
      <c r="B288" s="23">
        <f t="shared" si="33"/>
        <v>1385</v>
      </c>
      <c r="C288" s="24">
        <f t="shared" si="34"/>
        <v>23.083333333333332</v>
      </c>
      <c r="D288" s="32">
        <f t="shared" si="35"/>
        <v>756.9305435276159</v>
      </c>
      <c r="E288" s="24">
        <f t="shared" si="29"/>
        <v>802.9819657551811</v>
      </c>
      <c r="F288" s="25">
        <f t="shared" si="30"/>
        <v>9844.913241018567</v>
      </c>
      <c r="G288" s="25">
        <f t="shared" si="31"/>
        <v>1232.2204580294197</v>
      </c>
      <c r="H288" s="26">
        <f t="shared" si="32"/>
        <v>1.0177797869827663</v>
      </c>
      <c r="J288" s="7"/>
    </row>
    <row r="289" spans="1:10" ht="12">
      <c r="A289" s="23">
        <v>278</v>
      </c>
      <c r="B289" s="23">
        <f t="shared" si="33"/>
        <v>1390</v>
      </c>
      <c r="C289" s="24">
        <f t="shared" si="34"/>
        <v>23.166666666666668</v>
      </c>
      <c r="D289" s="32">
        <f t="shared" si="35"/>
        <v>757.9483233145986</v>
      </c>
      <c r="E289" s="24">
        <f t="shared" si="29"/>
        <v>803.5180364388557</v>
      </c>
      <c r="F289" s="25">
        <f t="shared" si="30"/>
        <v>9760.895225247146</v>
      </c>
      <c r="G289" s="25">
        <f t="shared" si="31"/>
        <v>1206.2656302199862</v>
      </c>
      <c r="H289" s="26">
        <f t="shared" si="32"/>
        <v>1.0308062438260988</v>
      </c>
      <c r="J289" s="7"/>
    </row>
    <row r="290" spans="1:10" ht="12">
      <c r="A290" s="23">
        <v>279</v>
      </c>
      <c r="B290" s="23">
        <f t="shared" si="33"/>
        <v>1395</v>
      </c>
      <c r="C290" s="24">
        <f t="shared" si="34"/>
        <v>23.25</v>
      </c>
      <c r="D290" s="32">
        <f t="shared" si="35"/>
        <v>758.9791295584247</v>
      </c>
      <c r="E290" s="24">
        <f t="shared" si="29"/>
        <v>804.0521959930425</v>
      </c>
      <c r="F290" s="25">
        <f t="shared" si="30"/>
        <v>9673.431560534407</v>
      </c>
      <c r="G290" s="25">
        <f t="shared" si="31"/>
        <v>1181.903301898264</v>
      </c>
      <c r="H290" s="26">
        <f t="shared" si="32"/>
        <v>1.0426269841603215</v>
      </c>
      <c r="J290" s="7"/>
    </row>
    <row r="291" spans="1:10" ht="12">
      <c r="A291" s="23">
        <v>280</v>
      </c>
      <c r="B291" s="23">
        <f t="shared" si="33"/>
        <v>1400</v>
      </c>
      <c r="C291" s="24">
        <f t="shared" si="34"/>
        <v>23.333333333333332</v>
      </c>
      <c r="D291" s="32">
        <f t="shared" si="35"/>
        <v>760.021756542585</v>
      </c>
      <c r="E291" s="24">
        <f t="shared" si="29"/>
        <v>804.5844579959696</v>
      </c>
      <c r="F291" s="25">
        <f t="shared" si="30"/>
        <v>9582.746870045634</v>
      </c>
      <c r="G291" s="25">
        <f t="shared" si="31"/>
        <v>1159.02210351575</v>
      </c>
      <c r="H291" s="26">
        <f t="shared" si="32"/>
        <v>1.0532431449350208</v>
      </c>
      <c r="J291" s="7"/>
    </row>
    <row r="292" spans="1:10" ht="12">
      <c r="A292" s="23">
        <v>281</v>
      </c>
      <c r="B292" s="23">
        <f t="shared" si="33"/>
        <v>1405</v>
      </c>
      <c r="C292" s="24">
        <f t="shared" si="34"/>
        <v>23.416666666666668</v>
      </c>
      <c r="D292" s="32">
        <f t="shared" si="35"/>
        <v>761.07499968752</v>
      </c>
      <c r="E292" s="24">
        <f t="shared" si="29"/>
        <v>805.11483588167</v>
      </c>
      <c r="F292" s="25">
        <f t="shared" si="30"/>
        <v>9489.06781871282</v>
      </c>
      <c r="G292" s="25">
        <f t="shared" si="31"/>
        <v>1137.5187093981804</v>
      </c>
      <c r="H292" s="26">
        <f t="shared" si="32"/>
        <v>1.062662476016067</v>
      </c>
      <c r="J292" s="7"/>
    </row>
    <row r="293" spans="1:10" ht="12">
      <c r="A293" s="23">
        <v>282</v>
      </c>
      <c r="B293" s="23">
        <f t="shared" si="33"/>
        <v>1410</v>
      </c>
      <c r="C293" s="24">
        <f t="shared" si="34"/>
        <v>23.5</v>
      </c>
      <c r="D293" s="32">
        <f t="shared" si="35"/>
        <v>762.137662163536</v>
      </c>
      <c r="E293" s="24">
        <f t="shared" si="29"/>
        <v>805.6433429420181</v>
      </c>
      <c r="F293" s="25">
        <f t="shared" si="30"/>
        <v>9392.621840341868</v>
      </c>
      <c r="G293" s="25">
        <f t="shared" si="31"/>
        <v>1117.297300497667</v>
      </c>
      <c r="H293" s="26">
        <f t="shared" si="32"/>
        <v>1.070898798212733</v>
      </c>
      <c r="J293" s="7"/>
    </row>
    <row r="294" spans="1:10" ht="12">
      <c r="A294" s="23">
        <v>283</v>
      </c>
      <c r="B294" s="23">
        <f t="shared" si="33"/>
        <v>1415</v>
      </c>
      <c r="C294" s="24">
        <f t="shared" si="34"/>
        <v>23.583333333333332</v>
      </c>
      <c r="D294" s="32">
        <f t="shared" si="35"/>
        <v>763.2085609617487</v>
      </c>
      <c r="E294" s="24">
        <f t="shared" si="29"/>
        <v>806.1699923287259</v>
      </c>
      <c r="F294" s="25">
        <f t="shared" si="30"/>
        <v>9293.63594682816</v>
      </c>
      <c r="G294" s="25">
        <f t="shared" si="31"/>
        <v>1098.2690523231772</v>
      </c>
      <c r="H294" s="26">
        <f t="shared" si="32"/>
        <v>1.0779714368545978</v>
      </c>
      <c r="J294" s="7"/>
    </row>
    <row r="295" spans="1:10" ht="12">
      <c r="A295" s="23">
        <v>284</v>
      </c>
      <c r="B295" s="23">
        <f t="shared" si="33"/>
        <v>1420</v>
      </c>
      <c r="C295" s="24">
        <f t="shared" si="34"/>
        <v>23.666666666666668</v>
      </c>
      <c r="D295" s="32">
        <f t="shared" si="35"/>
        <v>764.2865323986033</v>
      </c>
      <c r="E295" s="24">
        <f t="shared" si="29"/>
        <v>806.6947970553098</v>
      </c>
      <c r="F295" s="25">
        <f t="shared" si="30"/>
        <v>9192.335625897</v>
      </c>
      <c r="G295" s="25">
        <f t="shared" si="31"/>
        <v>1080.3516487270908</v>
      </c>
      <c r="H295" s="26">
        <f t="shared" si="32"/>
        <v>1.0839046437183566</v>
      </c>
      <c r="J295" s="7"/>
    </row>
    <row r="296" spans="1:10" ht="12">
      <c r="A296" s="23">
        <v>285</v>
      </c>
      <c r="B296" s="23">
        <f t="shared" si="33"/>
        <v>1425</v>
      </c>
      <c r="C296" s="24">
        <f t="shared" si="34"/>
        <v>23.75</v>
      </c>
      <c r="D296" s="32">
        <f t="shared" si="35"/>
        <v>765.3704370423217</v>
      </c>
      <c r="E296" s="24">
        <f t="shared" si="29"/>
        <v>807.2177699990173</v>
      </c>
      <c r="F296" s="25">
        <f t="shared" si="30"/>
        <v>9088.943831534027</v>
      </c>
      <c r="G296" s="25">
        <f t="shared" si="31"/>
        <v>1063.4688218557576</v>
      </c>
      <c r="H296" s="26">
        <f t="shared" si="32"/>
        <v>1.0887270184991882</v>
      </c>
      <c r="J296" s="7"/>
    </row>
    <row r="297" spans="1:10" ht="12">
      <c r="A297" s="23">
        <v>286</v>
      </c>
      <c r="B297" s="23">
        <f t="shared" si="33"/>
        <v>1430</v>
      </c>
      <c r="C297" s="24">
        <f t="shared" si="34"/>
        <v>23.833333333333332</v>
      </c>
      <c r="D297" s="32">
        <f t="shared" si="35"/>
        <v>766.4591640608209</v>
      </c>
      <c r="E297" s="24">
        <f t="shared" si="29"/>
        <v>807.7389239027247</v>
      </c>
      <c r="F297" s="25">
        <f t="shared" si="30"/>
        <v>8983.680069268528</v>
      </c>
      <c r="G297" s="25">
        <f t="shared" si="31"/>
        <v>1047.5499182505962</v>
      </c>
      <c r="H297" s="26">
        <f t="shared" si="32"/>
        <v>1.0924709393611463</v>
      </c>
      <c r="J297" s="7"/>
    </row>
    <row r="298" spans="1:10" ht="12">
      <c r="A298" s="23">
        <v>287</v>
      </c>
      <c r="B298" s="23">
        <f t="shared" si="33"/>
        <v>1435</v>
      </c>
      <c r="C298" s="24">
        <f t="shared" si="34"/>
        <v>23.916666666666668</v>
      </c>
      <c r="D298" s="32">
        <f t="shared" si="35"/>
        <v>767.551635000182</v>
      </c>
      <c r="E298" s="24">
        <f t="shared" si="29"/>
        <v>808.2582713767989</v>
      </c>
      <c r="F298" s="25">
        <f t="shared" si="30"/>
        <v>8876.759576717252</v>
      </c>
      <c r="G298" s="25">
        <f t="shared" si="31"/>
        <v>1032.5294908124151</v>
      </c>
      <c r="H298" s="26">
        <f t="shared" si="32"/>
        <v>1.095172010455794</v>
      </c>
      <c r="J298" s="7"/>
    </row>
    <row r="299" spans="1:10" ht="12">
      <c r="A299" s="23">
        <v>288</v>
      </c>
      <c r="B299" s="23">
        <f t="shared" si="33"/>
        <v>1440</v>
      </c>
      <c r="C299" s="24">
        <f t="shared" si="34"/>
        <v>24</v>
      </c>
      <c r="D299" s="32">
        <f t="shared" si="35"/>
        <v>768.6468070106379</v>
      </c>
      <c r="E299" s="24">
        <f t="shared" si="29"/>
        <v>808.7758249009298</v>
      </c>
      <c r="F299" s="25">
        <f t="shared" si="30"/>
        <v>8768.392598310456</v>
      </c>
      <c r="G299" s="25">
        <f t="shared" si="31"/>
        <v>1018.3469161133531</v>
      </c>
      <c r="H299" s="26">
        <f t="shared" si="32"/>
        <v>1.0968685327255678</v>
      </c>
      <c r="J299" s="7"/>
    </row>
    <row r="300" spans="1:10" ht="12">
      <c r="A300" s="23">
        <v>289</v>
      </c>
      <c r="B300" s="23">
        <f t="shared" si="33"/>
        <v>1445</v>
      </c>
      <c r="C300" s="24">
        <f t="shared" si="34"/>
        <v>24.083333333333332</v>
      </c>
      <c r="D300" s="32">
        <f t="shared" si="35"/>
        <v>769.7436755433635</v>
      </c>
      <c r="E300" s="24">
        <f t="shared" si="29"/>
        <v>809.291596825928</v>
      </c>
      <c r="F300" s="25">
        <f t="shared" si="30"/>
        <v>8658.7837518816</v>
      </c>
      <c r="G300" s="25">
        <f t="shared" si="31"/>
        <v>1004.9460363551505</v>
      </c>
      <c r="H300" s="26">
        <f t="shared" si="32"/>
        <v>1.097601002846231</v>
      </c>
      <c r="J300" s="7"/>
    </row>
    <row r="301" spans="1:10" ht="12">
      <c r="A301" s="23">
        <v>290</v>
      </c>
      <c r="B301" s="23">
        <f t="shared" si="33"/>
        <v>1450</v>
      </c>
      <c r="C301" s="24">
        <f t="shared" si="34"/>
        <v>24.166666666666668</v>
      </c>
      <c r="D301" s="32">
        <f t="shared" si="35"/>
        <v>770.8412765462097</v>
      </c>
      <c r="E301" s="24">
        <f t="shared" si="29"/>
        <v>809.8055993754942</v>
      </c>
      <c r="F301" s="25">
        <f t="shared" si="30"/>
        <v>8548.131483809138</v>
      </c>
      <c r="G301" s="25">
        <f t="shared" si="31"/>
        <v>992.2748251259366</v>
      </c>
      <c r="H301" s="26">
        <f t="shared" si="32"/>
        <v>1.0974116438395498</v>
      </c>
      <c r="J301" s="7"/>
    </row>
    <row r="302" spans="1:10" ht="12">
      <c r="A302" s="23">
        <v>291</v>
      </c>
      <c r="B302" s="23">
        <f t="shared" si="33"/>
        <v>1455</v>
      </c>
      <c r="C302" s="24">
        <f t="shared" si="34"/>
        <v>24.25</v>
      </c>
      <c r="D302" s="32">
        <f t="shared" si="35"/>
        <v>771.9386881900492</v>
      </c>
      <c r="E302" s="24">
        <f t="shared" si="29"/>
        <v>810.3178446479577</v>
      </c>
      <c r="F302" s="25">
        <f t="shared" si="30"/>
        <v>8436.627608621253</v>
      </c>
      <c r="G302" s="25">
        <f t="shared" si="31"/>
        <v>980.2850759964367</v>
      </c>
      <c r="H302" s="26">
        <f t="shared" si="32"/>
        <v>1.0963439697162174</v>
      </c>
      <c r="J302" s="7"/>
    </row>
    <row r="303" spans="1:10" ht="12">
      <c r="A303" s="23">
        <v>292</v>
      </c>
      <c r="B303" s="23">
        <f t="shared" si="33"/>
        <v>1460</v>
      </c>
      <c r="C303" s="24">
        <f t="shared" si="34"/>
        <v>24.333333333333332</v>
      </c>
      <c r="D303" s="32">
        <f t="shared" si="35"/>
        <v>773.0350321597655</v>
      </c>
      <c r="E303" s="24">
        <f t="shared" si="29"/>
        <v>810.8283446179842</v>
      </c>
      <c r="F303" s="25">
        <f t="shared" si="30"/>
        <v>8324.456928399835</v>
      </c>
      <c r="G303" s="25">
        <f t="shared" si="31"/>
        <v>968.9321129164427</v>
      </c>
      <c r="H303" s="26">
        <f t="shared" si="32"/>
        <v>1.0944423854966334</v>
      </c>
      <c r="J303" s="7"/>
    </row>
    <row r="304" spans="1:10" ht="12">
      <c r="A304" s="23">
        <v>293</v>
      </c>
      <c r="B304" s="23">
        <f t="shared" si="33"/>
        <v>1465</v>
      </c>
      <c r="C304" s="24">
        <f t="shared" si="34"/>
        <v>24.416666666666668</v>
      </c>
      <c r="D304" s="32">
        <f t="shared" si="35"/>
        <v>774.1294745452622</v>
      </c>
      <c r="E304" s="24">
        <f t="shared" si="29"/>
        <v>811.3371111382562</v>
      </c>
      <c r="F304" s="25">
        <f t="shared" si="30"/>
        <v>8211.79692691899</v>
      </c>
      <c r="G304" s="25">
        <f t="shared" si="31"/>
        <v>958.1745213194943</v>
      </c>
      <c r="H304" s="26">
        <f t="shared" si="32"/>
        <v>1.0917518231007377</v>
      </c>
      <c r="J304" s="7"/>
    </row>
    <row r="305" spans="1:10" ht="12">
      <c r="A305" s="23">
        <v>294</v>
      </c>
      <c r="B305" s="23">
        <f t="shared" si="33"/>
        <v>1470</v>
      </c>
      <c r="C305" s="24">
        <f t="shared" si="34"/>
        <v>24.5</v>
      </c>
      <c r="D305" s="32">
        <f t="shared" si="35"/>
        <v>775.2212263683629</v>
      </c>
      <c r="E305" s="24">
        <f t="shared" si="29"/>
        <v>811.8441559411237</v>
      </c>
      <c r="F305" s="25">
        <f t="shared" si="30"/>
        <v>8098.817533204637</v>
      </c>
      <c r="G305" s="25">
        <f t="shared" si="31"/>
        <v>947.9738988140984</v>
      </c>
      <c r="H305" s="26">
        <f t="shared" si="32"/>
        <v>1.0883174128906017</v>
      </c>
      <c r="J305" s="7"/>
    </row>
    <row r="306" spans="1:10" ht="12">
      <c r="A306" s="23">
        <v>295</v>
      </c>
      <c r="B306" s="23">
        <f t="shared" si="33"/>
        <v>1475</v>
      </c>
      <c r="C306" s="24">
        <f t="shared" si="34"/>
        <v>24.583333333333332</v>
      </c>
      <c r="D306" s="32">
        <f t="shared" si="35"/>
        <v>776.3095437812534</v>
      </c>
      <c r="E306" s="24">
        <f t="shared" si="29"/>
        <v>812.3494906402282</v>
      </c>
      <c r="F306" s="25">
        <f t="shared" si="30"/>
        <v>7985.680949083615</v>
      </c>
      <c r="G306" s="25">
        <f t="shared" si="31"/>
        <v>938.2946243297407</v>
      </c>
      <c r="H306" s="26">
        <f t="shared" si="32"/>
        <v>1.0841841900801432</v>
      </c>
      <c r="J306" s="7"/>
    </row>
    <row r="307" spans="1:10" ht="12">
      <c r="A307" s="23">
        <v>296</v>
      </c>
      <c r="B307" s="23">
        <f t="shared" si="33"/>
        <v>1480</v>
      </c>
      <c r="C307" s="24">
        <f t="shared" si="34"/>
        <v>24.666666666666668</v>
      </c>
      <c r="D307" s="32">
        <f t="shared" si="35"/>
        <v>777.3937279713335</v>
      </c>
      <c r="E307" s="24">
        <f t="shared" si="29"/>
        <v>812.853126732098</v>
      </c>
      <c r="F307" s="25">
        <f t="shared" si="30"/>
        <v>7872.541535272722</v>
      </c>
      <c r="G307" s="25">
        <f t="shared" si="31"/>
        <v>929.103644592021</v>
      </c>
      <c r="H307" s="26">
        <f t="shared" si="32"/>
        <v>1.0793968347806147</v>
      </c>
      <c r="J307" s="7"/>
    </row>
    <row r="308" spans="1:10" ht="12">
      <c r="A308" s="23">
        <v>297</v>
      </c>
      <c r="B308" s="23">
        <f t="shared" si="33"/>
        <v>1485</v>
      </c>
      <c r="C308" s="24">
        <f t="shared" si="34"/>
        <v>24.75</v>
      </c>
      <c r="D308" s="32">
        <f t="shared" si="35"/>
        <v>778.4731248061141</v>
      </c>
      <c r="E308" s="24">
        <f t="shared" si="29"/>
        <v>813.3550755977182</v>
      </c>
      <c r="F308" s="25">
        <f t="shared" si="30"/>
        <v>7759.545750637166</v>
      </c>
      <c r="G308" s="25">
        <f t="shared" si="31"/>
        <v>920.3702768203904</v>
      </c>
      <c r="H308" s="26">
        <f t="shared" si="32"/>
        <v>1.0739994441162986</v>
      </c>
      <c r="J308" s="7"/>
    </row>
    <row r="309" spans="1:10" ht="12">
      <c r="A309" s="23">
        <v>298</v>
      </c>
      <c r="B309" s="23">
        <f t="shared" si="33"/>
        <v>1490</v>
      </c>
      <c r="C309" s="24">
        <f t="shared" si="34"/>
        <v>24.833333333333332</v>
      </c>
      <c r="D309" s="32">
        <f t="shared" si="35"/>
        <v>779.5471242502305</v>
      </c>
      <c r="E309" s="24">
        <f t="shared" si="29"/>
        <v>813.8553485040735</v>
      </c>
      <c r="F309" s="25">
        <f t="shared" si="30"/>
        <v>7646.832139384106</v>
      </c>
      <c r="G309" s="25">
        <f t="shared" si="31"/>
        <v>912.0660265713968</v>
      </c>
      <c r="H309" s="26">
        <f t="shared" si="32"/>
        <v>1.0680353346045088</v>
      </c>
      <c r="J309" s="7"/>
    </row>
    <row r="310" spans="1:10" ht="12">
      <c r="A310" s="23">
        <v>299</v>
      </c>
      <c r="B310" s="23">
        <f t="shared" si="33"/>
        <v>1495</v>
      </c>
      <c r="C310" s="24">
        <f t="shared" si="34"/>
        <v>24.916666666666668</v>
      </c>
      <c r="D310" s="32">
        <f t="shared" si="35"/>
        <v>780.6151595848349</v>
      </c>
      <c r="E310" s="24">
        <f t="shared" si="29"/>
        <v>814.353956605666</v>
      </c>
      <c r="F310" s="25">
        <f t="shared" si="30"/>
        <v>7534.5313611558995</v>
      </c>
      <c r="G310" s="25">
        <f t="shared" si="31"/>
        <v>904.1644196877027</v>
      </c>
      <c r="H310" s="26">
        <f t="shared" si="32"/>
        <v>1.0615468728361126</v>
      </c>
      <c r="J310" s="7"/>
    </row>
    <row r="311" spans="1:10" ht="12">
      <c r="A311" s="23">
        <v>300</v>
      </c>
      <c r="B311" s="23">
        <f t="shared" si="33"/>
        <v>1500</v>
      </c>
      <c r="C311" s="24">
        <f t="shared" si="34"/>
        <v>25</v>
      </c>
      <c r="D311" s="32">
        <f t="shared" si="35"/>
        <v>781.676706457671</v>
      </c>
      <c r="E311" s="24">
        <f t="shared" si="29"/>
        <v>814.850910946007</v>
      </c>
      <c r="F311" s="25">
        <f t="shared" si="30"/>
        <v>7422.766259216504</v>
      </c>
      <c r="G311" s="25">
        <f t="shared" si="31"/>
        <v>896.6408473562623</v>
      </c>
      <c r="H311" s="26">
        <f t="shared" si="32"/>
        <v>1.0545753324014127</v>
      </c>
      <c r="J311" s="7"/>
    </row>
    <row r="312" spans="1:10" ht="12">
      <c r="A312" s="23">
        <v>301</v>
      </c>
      <c r="B312" s="23">
        <f t="shared" si="33"/>
        <v>1505</v>
      </c>
      <c r="C312" s="24">
        <f t="shared" si="34"/>
        <v>25.083333333333332</v>
      </c>
      <c r="D312" s="32">
        <f t="shared" si="35"/>
        <v>782.7312817900724</v>
      </c>
      <c r="E312" s="24">
        <f t="shared" si="29"/>
        <v>815.3462224590852</v>
      </c>
      <c r="F312" s="25">
        <f t="shared" si="30"/>
        <v>7311.651962189371</v>
      </c>
      <c r="G312" s="25">
        <f t="shared" si="31"/>
        <v>889.4724233262623</v>
      </c>
      <c r="H312" s="26">
        <f t="shared" si="32"/>
        <v>1.0471607749714185</v>
      </c>
      <c r="J312" s="7"/>
    </row>
    <row r="313" spans="1:10" ht="12">
      <c r="A313" s="23">
        <v>302</v>
      </c>
      <c r="B313" s="23">
        <f t="shared" si="33"/>
        <v>1510</v>
      </c>
      <c r="C313" s="24">
        <f t="shared" si="34"/>
        <v>25.166666666666668</v>
      </c>
      <c r="D313" s="32">
        <f t="shared" si="35"/>
        <v>783.7784425650439</v>
      </c>
      <c r="E313" s="24">
        <f t="shared" si="29"/>
        <v>815.83990197081</v>
      </c>
      <c r="F313" s="25">
        <f t="shared" si="30"/>
        <v>7201.296015080684</v>
      </c>
      <c r="G313" s="25">
        <f t="shared" si="31"/>
        <v>882.6378523871508</v>
      </c>
      <c r="H313" s="26">
        <f t="shared" si="32"/>
        <v>1.0393419534532096</v>
      </c>
      <c r="J313" s="7"/>
    </row>
    <row r="314" spans="1:10" ht="12">
      <c r="A314" s="23">
        <v>303</v>
      </c>
      <c r="B314" s="23">
        <f t="shared" si="33"/>
        <v>1515</v>
      </c>
      <c r="C314" s="24">
        <f t="shared" si="34"/>
        <v>25.25</v>
      </c>
      <c r="D314" s="32">
        <f t="shared" si="35"/>
        <v>784.8177845184971</v>
      </c>
      <c r="E314" s="24">
        <f t="shared" si="29"/>
        <v>816.331960200431</v>
      </c>
      <c r="F314" s="25">
        <f t="shared" si="30"/>
        <v>7091.798535609314</v>
      </c>
      <c r="G314" s="25">
        <f t="shared" si="31"/>
        <v>876.117309258156</v>
      </c>
      <c r="H314" s="26">
        <f t="shared" si="32"/>
        <v>1.0311562351818233</v>
      </c>
      <c r="J314" s="7"/>
    </row>
    <row r="315" spans="1:10" ht="12">
      <c r="A315" s="23">
        <v>304</v>
      </c>
      <c r="B315" s="23">
        <f t="shared" si="33"/>
        <v>1520</v>
      </c>
      <c r="C315" s="24">
        <f t="shared" si="34"/>
        <v>25.333333333333332</v>
      </c>
      <c r="D315" s="32">
        <f t="shared" si="35"/>
        <v>785.8489407536789</v>
      </c>
      <c r="E315" s="24">
        <f t="shared" si="29"/>
        <v>816.8224077619351</v>
      </c>
      <c r="F315" s="25">
        <f t="shared" si="30"/>
        <v>6983.252392157297</v>
      </c>
      <c r="G315" s="25">
        <f t="shared" si="31"/>
        <v>869.8923270921098</v>
      </c>
      <c r="H315" s="26">
        <f t="shared" si="32"/>
        <v>1.022639543181492</v>
      </c>
      <c r="J315" s="7"/>
    </row>
    <row r="316" spans="1:10" ht="12">
      <c r="A316" s="23">
        <v>305</v>
      </c>
      <c r="B316" s="23">
        <f t="shared" si="33"/>
        <v>1525</v>
      </c>
      <c r="C316" s="24">
        <f t="shared" si="34"/>
        <v>25.416666666666668</v>
      </c>
      <c r="D316" s="32">
        <f t="shared" si="35"/>
        <v>786.8715802968604</v>
      </c>
      <c r="E316" s="24">
        <f t="shared" si="29"/>
        <v>817.3112551654193</v>
      </c>
      <c r="F316" s="25">
        <f t="shared" si="30"/>
        <v>6875.743399940779</v>
      </c>
      <c r="G316" s="25">
        <f t="shared" si="31"/>
        <v>863.9456948473203</v>
      </c>
      <c r="H316" s="26">
        <f t="shared" si="32"/>
        <v>1.0138263136181709</v>
      </c>
      <c r="J316" s="7"/>
    </row>
    <row r="317" spans="1:10" ht="12">
      <c r="A317" s="23">
        <v>306</v>
      </c>
      <c r="B317" s="23">
        <f t="shared" si="33"/>
        <v>1530</v>
      </c>
      <c r="C317" s="24">
        <f t="shared" si="34"/>
        <v>25.5</v>
      </c>
      <c r="D317" s="32">
        <f t="shared" si="35"/>
        <v>787.8854066104786</v>
      </c>
      <c r="E317" s="24">
        <f t="shared" si="29"/>
        <v>817.7985128184432</v>
      </c>
      <c r="F317" s="25">
        <f t="shared" si="30"/>
        <v>6769.350532285354</v>
      </c>
      <c r="G317" s="25">
        <f t="shared" si="31"/>
        <v>858.2613628311035</v>
      </c>
      <c r="H317" s="26">
        <f t="shared" si="32"/>
        <v>1.0047494676683757</v>
      </c>
      <c r="J317" s="7"/>
    </row>
    <row r="318" spans="1:10" ht="12">
      <c r="A318" s="23">
        <v>307</v>
      </c>
      <c r="B318" s="23">
        <f t="shared" si="33"/>
        <v>1535</v>
      </c>
      <c r="C318" s="24">
        <f t="shared" si="34"/>
        <v>25.583333333333332</v>
      </c>
      <c r="D318" s="32">
        <f t="shared" si="35"/>
        <v>788.890156078147</v>
      </c>
      <c r="E318" s="24">
        <f t="shared" si="29"/>
        <v>818.2841910273579</v>
      </c>
      <c r="F318" s="25">
        <f t="shared" si="30"/>
        <v>6664.14614416031</v>
      </c>
      <c r="G318" s="25">
        <f t="shared" si="31"/>
        <v>852.8243557668845</v>
      </c>
      <c r="H318" s="26">
        <f t="shared" si="32"/>
        <v>0.9954403961403363</v>
      </c>
      <c r="J318" s="7"/>
    </row>
    <row r="319" spans="1:10" ht="12">
      <c r="A319" s="23">
        <v>308</v>
      </c>
      <c r="B319" s="23">
        <f t="shared" si="33"/>
        <v>1540</v>
      </c>
      <c r="C319" s="24">
        <f t="shared" si="34"/>
        <v>25.666666666666668</v>
      </c>
      <c r="D319" s="32">
        <f t="shared" si="35"/>
        <v>789.8855964742874</v>
      </c>
      <c r="E319" s="24">
        <f t="shared" si="29"/>
        <v>818.768299998614</v>
      </c>
      <c r="F319" s="25">
        <f t="shared" si="30"/>
        <v>6560.196205390134</v>
      </c>
      <c r="G319" s="25">
        <f t="shared" si="31"/>
        <v>847.6206927831864</v>
      </c>
      <c r="H319" s="26">
        <f t="shared" si="32"/>
        <v>0.9859289552996963</v>
      </c>
      <c r="J319" s="7"/>
    </row>
    <row r="320" spans="1:10" ht="12">
      <c r="A320" s="23">
        <v>309</v>
      </c>
      <c r="B320" s="23">
        <f t="shared" si="33"/>
        <v>1545</v>
      </c>
      <c r="C320" s="24">
        <f t="shared" si="34"/>
        <v>25.75</v>
      </c>
      <c r="D320" s="32">
        <f t="shared" si="35"/>
        <v>790.871525429587</v>
      </c>
      <c r="E320" s="24">
        <f t="shared" si="29"/>
        <v>819.2508498400489</v>
      </c>
      <c r="F320" s="25">
        <f t="shared" si="30"/>
        <v>6457.560541208278</v>
      </c>
      <c r="G320" s="25">
        <f t="shared" si="31"/>
        <v>842.6373137670851</v>
      </c>
      <c r="H320" s="26">
        <f t="shared" si="32"/>
        <v>0.9762434724690652</v>
      </c>
      <c r="J320" s="7"/>
    </row>
    <row r="321" spans="1:10" ht="12">
      <c r="A321" s="23">
        <v>310</v>
      </c>
      <c r="B321" s="23">
        <f t="shared" si="33"/>
        <v>1550</v>
      </c>
      <c r="C321" s="24">
        <f t="shared" si="34"/>
        <v>25.833333333333332</v>
      </c>
      <c r="D321" s="32">
        <f t="shared" si="35"/>
        <v>791.847768902056</v>
      </c>
      <c r="E321" s="24">
        <f t="shared" si="29"/>
        <v>819.7318505621528</v>
      </c>
      <c r="F321" s="25">
        <f t="shared" si="30"/>
        <v>6356.293078052725</v>
      </c>
      <c r="G321" s="25">
        <f t="shared" si="31"/>
        <v>837.86201156667</v>
      </c>
      <c r="H321" s="26">
        <f t="shared" si="32"/>
        <v>0.9664107600870462</v>
      </c>
      <c r="J321" s="7"/>
    </row>
    <row r="322" spans="1:10" ht="12">
      <c r="A322" s="23">
        <v>311</v>
      </c>
      <c r="B322" s="23">
        <f t="shared" si="33"/>
        <v>1555</v>
      </c>
      <c r="C322" s="24">
        <f t="shared" si="34"/>
        <v>25.916666666666668</v>
      </c>
      <c r="D322" s="32">
        <f t="shared" si="35"/>
        <v>792.814179662143</v>
      </c>
      <c r="E322" s="24">
        <f t="shared" si="29"/>
        <v>820.2113120793148</v>
      </c>
      <c r="F322" s="25">
        <f t="shared" si="30"/>
        <v>6256.442092723963</v>
      </c>
      <c r="G322" s="25">
        <f t="shared" si="31"/>
        <v>833.2833695666358</v>
      </c>
      <c r="H322" s="26">
        <f t="shared" si="32"/>
        <v>0.9564561370259715</v>
      </c>
      <c r="J322" s="7"/>
    </row>
    <row r="323" spans="1:10" ht="12">
      <c r="A323" s="23">
        <v>312</v>
      </c>
      <c r="B323" s="23">
        <f t="shared" si="33"/>
        <v>1560</v>
      </c>
      <c r="C323" s="24">
        <f t="shared" si="34"/>
        <v>26</v>
      </c>
      <c r="D323" s="32">
        <f t="shared" si="35"/>
        <v>793.770635799169</v>
      </c>
      <c r="E323" s="24">
        <f t="shared" si="29"/>
        <v>820.6892442110492</v>
      </c>
      <c r="F323" s="25">
        <f t="shared" si="30"/>
        <v>6158.050463229302</v>
      </c>
      <c r="G323" s="25">
        <f t="shared" si="31"/>
        <v>828.8907041982825</v>
      </c>
      <c r="H323" s="26">
        <f t="shared" si="32"/>
        <v>0.9464034560765362</v>
      </c>
      <c r="J323" s="7"/>
    </row>
    <row r="324" spans="1:10" ht="12">
      <c r="A324" s="23">
        <v>313</v>
      </c>
      <c r="B324" s="23">
        <f t="shared" si="33"/>
        <v>1565</v>
      </c>
      <c r="C324" s="24">
        <f t="shared" si="34"/>
        <v>26.083333333333332</v>
      </c>
      <c r="D324" s="32">
        <f t="shared" si="35"/>
        <v>794.7170392552455</v>
      </c>
      <c r="E324" s="24">
        <f t="shared" si="29"/>
        <v>821.1656566832021</v>
      </c>
      <c r="F324" s="25">
        <f t="shared" si="30"/>
        <v>6061.15591982972</v>
      </c>
      <c r="G324" s="25">
        <f t="shared" si="31"/>
        <v>824.674011979974</v>
      </c>
      <c r="H324" s="26">
        <f t="shared" si="32"/>
        <v>0.9362751366117571</v>
      </c>
      <c r="J324" s="7"/>
    </row>
    <row r="325" spans="1:10" ht="12">
      <c r="A325" s="23">
        <v>314</v>
      </c>
      <c r="B325" s="23">
        <f t="shared" si="33"/>
        <v>1570</v>
      </c>
      <c r="C325" s="24">
        <f t="shared" si="34"/>
        <v>26.166666666666668</v>
      </c>
      <c r="D325" s="32">
        <f t="shared" si="35"/>
        <v>795.6533143918573</v>
      </c>
      <c r="E325" s="24">
        <f t="shared" si="29"/>
        <v>821.6405591291393</v>
      </c>
      <c r="F325" s="25">
        <f t="shared" si="30"/>
        <v>5965.791294980969</v>
      </c>
      <c r="G325" s="25">
        <f t="shared" si="31"/>
        <v>820.6239207164965</v>
      </c>
      <c r="H325" s="26">
        <f t="shared" si="32"/>
        <v>0.9260922015407862</v>
      </c>
      <c r="J325" s="7"/>
    </row>
    <row r="326" spans="1:10" ht="12">
      <c r="A326" s="23">
        <v>315</v>
      </c>
      <c r="B326" s="23">
        <f t="shared" si="33"/>
        <v>1575</v>
      </c>
      <c r="C326" s="24">
        <f t="shared" si="34"/>
        <v>26.25</v>
      </c>
      <c r="D326" s="32">
        <f t="shared" si="35"/>
        <v>796.5794065933981</v>
      </c>
      <c r="E326" s="24">
        <f t="shared" si="29"/>
        <v>822.1139610909142</v>
      </c>
      <c r="F326" s="25">
        <f t="shared" si="30"/>
        <v>5871.984771023174</v>
      </c>
      <c r="G326" s="25">
        <f t="shared" si="31"/>
        <v>816.731644515886</v>
      </c>
      <c r="H326" s="26">
        <f t="shared" si="32"/>
        <v>0.9158743177550639</v>
      </c>
      <c r="J326" s="7"/>
    </row>
    <row r="327" spans="1:10" ht="12">
      <c r="A327" s="23">
        <v>316</v>
      </c>
      <c r="B327" s="23">
        <f t="shared" si="33"/>
        <v>1580</v>
      </c>
      <c r="C327" s="24">
        <f t="shared" si="34"/>
        <v>26.333333333333332</v>
      </c>
      <c r="D327" s="32">
        <f t="shared" si="35"/>
        <v>797.4952809111531</v>
      </c>
      <c r="E327" s="24">
        <f t="shared" si="29"/>
        <v>822.5858720204192</v>
      </c>
      <c r="F327" s="25">
        <f t="shared" si="30"/>
        <v>5779.760124621395</v>
      </c>
      <c r="G327" s="25">
        <f t="shared" si="31"/>
        <v>812.9889423102065</v>
      </c>
      <c r="H327" s="26">
        <f t="shared" si="32"/>
        <v>0.9056398393547528</v>
      </c>
      <c r="J327" s="7"/>
    </row>
    <row r="328" spans="1:10" ht="12">
      <c r="A328" s="23">
        <v>317</v>
      </c>
      <c r="B328" s="23">
        <f t="shared" si="33"/>
        <v>1585</v>
      </c>
      <c r="C328" s="24">
        <f t="shared" si="34"/>
        <v>26.416666666666668</v>
      </c>
      <c r="D328" s="32">
        <f t="shared" si="35"/>
        <v>798.4009207505079</v>
      </c>
      <c r="E328" s="24">
        <f t="shared" si="29"/>
        <v>823.0563012805173</v>
      </c>
      <c r="F328" s="25">
        <f t="shared" si="30"/>
        <v>5689.136967098952</v>
      </c>
      <c r="G328" s="25">
        <f t="shared" si="31"/>
        <v>809.3880795926028</v>
      </c>
      <c r="H328" s="26">
        <f t="shared" si="32"/>
        <v>0.8954058530229987</v>
      </c>
      <c r="J328" s="7"/>
    </row>
    <row r="329" spans="1:10" ht="12">
      <c r="A329" s="23">
        <v>318</v>
      </c>
      <c r="B329" s="23">
        <f t="shared" si="33"/>
        <v>1590</v>
      </c>
      <c r="C329" s="24">
        <f t="shared" si="34"/>
        <v>26.5</v>
      </c>
      <c r="D329" s="32">
        <f t="shared" si="35"/>
        <v>799.2963266035309</v>
      </c>
      <c r="E329" s="24">
        <f t="shared" si="29"/>
        <v>823.5252581461576</v>
      </c>
      <c r="F329" s="25">
        <f t="shared" si="30"/>
        <v>5600.130979926401</v>
      </c>
      <c r="G329" s="25">
        <f t="shared" si="31"/>
        <v>805.9217931067863</v>
      </c>
      <c r="H329" s="26">
        <f t="shared" si="32"/>
        <v>0.885188224987931</v>
      </c>
      <c r="J329" s="7"/>
    </row>
    <row r="330" spans="1:10" ht="12">
      <c r="A330" s="23">
        <v>319</v>
      </c>
      <c r="B330" s="23">
        <f t="shared" si="33"/>
        <v>1595</v>
      </c>
      <c r="C330" s="24">
        <f t="shared" si="34"/>
        <v>26.583333333333332</v>
      </c>
      <c r="D330" s="32">
        <f t="shared" si="35"/>
        <v>800.1815148285189</v>
      </c>
      <c r="E330" s="24">
        <f t="shared" si="29"/>
        <v>823.9927518054709</v>
      </c>
      <c r="F330" s="25">
        <f t="shared" si="30"/>
        <v>5512.754144743795</v>
      </c>
      <c r="G330" s="25">
        <f t="shared" si="31"/>
        <v>802.5832582471007</v>
      </c>
      <c r="H330" s="26">
        <f t="shared" si="32"/>
        <v>0.8750016490793057</v>
      </c>
      <c r="J330" s="7"/>
    </row>
    <row r="331" spans="1:10" ht="12">
      <c r="A331" s="23">
        <v>320</v>
      </c>
      <c r="B331" s="23">
        <f t="shared" si="33"/>
        <v>1600</v>
      </c>
      <c r="C331" s="24">
        <f t="shared" si="34"/>
        <v>26.666666666666668</v>
      </c>
      <c r="D331" s="32">
        <f t="shared" si="35"/>
        <v>801.0565164775982</v>
      </c>
      <c r="E331" s="24">
        <f aca="true" t="shared" si="36" ref="E331:E394">20+345*LOG(8*(B331+delta_t/2)/60+1)</f>
        <v>824.4587913608516</v>
      </c>
      <c r="F331" s="25">
        <f aca="true" t="shared" si="37" ref="F331:F394">alfa_c*(E331-D331)+k_sh*0.0000000577*eps_r*((E331+273.15)^4-(D331+273.15)^4)</f>
        <v>5427.014967397634</v>
      </c>
      <c r="G331" s="25">
        <f aca="true" t="shared" si="38" ref="G331:G394">IF(steel&lt;&gt;1,IF(D331&lt;600,425+0.773*D331-0.00169*D331^2+0.00000222*D331^3,IF(D331&lt;735,666+13002/(738-D331),IF(D331&lt;900,545+17820/(D331-731),650))),450+0.28*D331-0.000291*D331^2+0.000000134*D331^3)</f>
        <v>799.3660589475394</v>
      </c>
      <c r="H331" s="26">
        <f aca="true" t="shared" si="39" ref="H331:H394">F331/7850/G331*fatt_sez*delta_t</f>
        <v>0.8648596954478192</v>
      </c>
      <c r="J331" s="7"/>
    </row>
    <row r="332" spans="1:10" ht="12">
      <c r="A332" s="23">
        <v>321</v>
      </c>
      <c r="B332" s="23">
        <f aca="true" t="shared" si="40" ref="B332:B395">B331+delta_t</f>
        <v>1605</v>
      </c>
      <c r="C332" s="24">
        <f aca="true" t="shared" si="41" ref="C332:C395">B332/60</f>
        <v>26.75</v>
      </c>
      <c r="D332" s="32">
        <f aca="true" t="shared" si="42" ref="D332:D395">D331+H331</f>
        <v>801.9213761730459</v>
      </c>
      <c r="E332" s="24">
        <f t="shared" si="36"/>
        <v>824.9233858300205</v>
      </c>
      <c r="F332" s="25">
        <f t="shared" si="37"/>
        <v>5342.918695565053</v>
      </c>
      <c r="G332" s="25">
        <f t="shared" si="38"/>
        <v>796.2641598566807</v>
      </c>
      <c r="H332" s="26">
        <f t="shared" si="39"/>
        <v>0.8547748595702278</v>
      </c>
      <c r="J332" s="7"/>
    </row>
    <row r="333" spans="1:10" ht="12">
      <c r="A333" s="23">
        <v>322</v>
      </c>
      <c r="B333" s="23">
        <f t="shared" si="40"/>
        <v>1610</v>
      </c>
      <c r="C333" s="24">
        <f t="shared" si="41"/>
        <v>26.833333333333332</v>
      </c>
      <c r="D333" s="32">
        <f t="shared" si="42"/>
        <v>802.7761510326162</v>
      </c>
      <c r="E333" s="24">
        <f t="shared" si="36"/>
        <v>825.386544147071</v>
      </c>
      <c r="F333" s="25">
        <f t="shared" si="37"/>
        <v>5260.467529621419</v>
      </c>
      <c r="G333" s="25">
        <f t="shared" si="38"/>
        <v>793.2718806125772</v>
      </c>
      <c r="H333" s="26">
        <f t="shared" si="39"/>
        <v>0.8447586112135888</v>
      </c>
      <c r="J333" s="7"/>
    </row>
    <row r="334" spans="1:10" ht="12">
      <c r="A334" s="23">
        <v>323</v>
      </c>
      <c r="B334" s="23">
        <f t="shared" si="40"/>
        <v>1615</v>
      </c>
      <c r="C334" s="24">
        <f t="shared" si="41"/>
        <v>26.916666666666668</v>
      </c>
      <c r="D334" s="32">
        <f t="shared" si="42"/>
        <v>803.6209096438298</v>
      </c>
      <c r="E334" s="24">
        <f t="shared" si="36"/>
        <v>825.8482751635016</v>
      </c>
      <c r="F334" s="25">
        <f t="shared" si="37"/>
        <v>5179.660826485471</v>
      </c>
      <c r="G334" s="25">
        <f t="shared" si="38"/>
        <v>790.3838720472991</v>
      </c>
      <c r="H334" s="26">
        <f t="shared" si="39"/>
        <v>0.8348214430776547</v>
      </c>
      <c r="J334" s="7"/>
    </row>
    <row r="335" spans="1:10" ht="12">
      <c r="A335" s="23">
        <v>324</v>
      </c>
      <c r="B335" s="23">
        <f t="shared" si="40"/>
        <v>1620</v>
      </c>
      <c r="C335" s="24">
        <f t="shared" si="41"/>
        <v>27</v>
      </c>
      <c r="D335" s="32">
        <f t="shared" si="42"/>
        <v>804.4557310869075</v>
      </c>
      <c r="E335" s="24">
        <f t="shared" si="36"/>
        <v>826.3085876492289</v>
      </c>
      <c r="F335" s="25">
        <f t="shared" si="37"/>
        <v>5100.495296238632</v>
      </c>
      <c r="G335" s="25">
        <f t="shared" si="38"/>
        <v>787.5950941651738</v>
      </c>
      <c r="H335" s="26">
        <f t="shared" si="39"/>
        <v>0.8249729188744828</v>
      </c>
      <c r="J335" s="7"/>
    </row>
    <row r="336" spans="1:10" ht="12">
      <c r="A336" s="23">
        <v>325</v>
      </c>
      <c r="B336" s="23">
        <f t="shared" si="40"/>
        <v>1625</v>
      </c>
      <c r="C336" s="24">
        <f t="shared" si="41"/>
        <v>27.083333333333332</v>
      </c>
      <c r="D336" s="32">
        <f t="shared" si="42"/>
        <v>805.2807040057819</v>
      </c>
      <c r="E336" s="24">
        <f t="shared" si="36"/>
        <v>826.7674902935886</v>
      </c>
      <c r="F336" s="25">
        <f t="shared" si="37"/>
        <v>5022.965191380812</v>
      </c>
      <c r="G336" s="25">
        <f t="shared" si="38"/>
        <v>784.9007957519212</v>
      </c>
      <c r="H336" s="26">
        <f t="shared" si="39"/>
        <v>0.8152217206417542</v>
      </c>
      <c r="J336" s="7"/>
    </row>
    <row r="337" spans="1:10" ht="12">
      <c r="A337" s="23">
        <v>326</v>
      </c>
      <c r="B337" s="23">
        <f t="shared" si="40"/>
        <v>1630</v>
      </c>
      <c r="C337" s="24">
        <f t="shared" si="41"/>
        <v>27.166666666666668</v>
      </c>
      <c r="D337" s="32">
        <f t="shared" si="42"/>
        <v>806.0959257264236</v>
      </c>
      <c r="E337" s="24">
        <f t="shared" si="36"/>
        <v>827.2249917063193</v>
      </c>
      <c r="F337" s="25">
        <f t="shared" si="37"/>
        <v>4947.062488633795</v>
      </c>
      <c r="G337" s="25">
        <f t="shared" si="38"/>
        <v>782.2964954839057</v>
      </c>
      <c r="H337" s="26">
        <f t="shared" si="39"/>
        <v>0.8055756951183073</v>
      </c>
      <c r="J337" s="7"/>
    </row>
    <row r="338" spans="1:10" ht="12">
      <c r="A338" s="23">
        <v>327</v>
      </c>
      <c r="B338" s="23">
        <f t="shared" si="40"/>
        <v>1635</v>
      </c>
      <c r="C338" s="24">
        <f t="shared" si="41"/>
        <v>27.25</v>
      </c>
      <c r="D338" s="32">
        <f t="shared" si="42"/>
        <v>806.901501421542</v>
      </c>
      <c r="E338" s="24">
        <f t="shared" si="36"/>
        <v>827.6811004185312</v>
      </c>
      <c r="F338" s="25">
        <f t="shared" si="37"/>
        <v>4872.777063253129</v>
      </c>
      <c r="G338" s="25">
        <f t="shared" si="38"/>
        <v>779.7779644177423</v>
      </c>
      <c r="H338" s="26">
        <f t="shared" si="39"/>
        <v>0.7960418990399454</v>
      </c>
      <c r="J338" s="7"/>
    </row>
    <row r="339" spans="1:10" ht="12">
      <c r="A339" s="23">
        <v>328</v>
      </c>
      <c r="B339" s="23">
        <f t="shared" si="40"/>
        <v>1640</v>
      </c>
      <c r="C339" s="24">
        <f t="shared" si="41"/>
        <v>27.333333333333332</v>
      </c>
      <c r="D339" s="32">
        <f t="shared" si="42"/>
        <v>807.6975433205819</v>
      </c>
      <c r="E339" s="24">
        <f t="shared" si="36"/>
        <v>828.1358248836611</v>
      </c>
      <c r="F339" s="25">
        <f t="shared" si="37"/>
        <v>4800.096855851403</v>
      </c>
      <c r="G339" s="25">
        <f t="shared" si="38"/>
        <v>777.3412097505603</v>
      </c>
      <c r="H339" s="26">
        <f t="shared" si="39"/>
        <v>0.7866266432395906</v>
      </c>
      <c r="J339" s="7"/>
    </row>
    <row r="340" spans="1:10" ht="12">
      <c r="A340" s="23">
        <v>329</v>
      </c>
      <c r="B340" s="23">
        <f t="shared" si="40"/>
        <v>1645</v>
      </c>
      <c r="C340" s="24">
        <f t="shared" si="41"/>
        <v>27.416666666666668</v>
      </c>
      <c r="D340" s="32">
        <f t="shared" si="42"/>
        <v>808.4841699638215</v>
      </c>
      <c r="E340" s="24">
        <f t="shared" si="36"/>
        <v>828.5891734784129</v>
      </c>
      <c r="F340" s="25">
        <f t="shared" si="37"/>
        <v>4729.008031769987</v>
      </c>
      <c r="G340" s="25">
        <f t="shared" si="38"/>
        <v>774.9824597504293</v>
      </c>
      <c r="H340" s="26">
        <f t="shared" si="39"/>
        <v>0.7773355354584639</v>
      </c>
      <c r="J340" s="7"/>
    </row>
    <row r="341" spans="1:10" ht="12">
      <c r="A341" s="23">
        <v>330</v>
      </c>
      <c r="B341" s="23">
        <f t="shared" si="40"/>
        <v>1650</v>
      </c>
      <c r="C341" s="24">
        <f t="shared" si="41"/>
        <v>27.5</v>
      </c>
      <c r="D341" s="32">
        <f t="shared" si="42"/>
        <v>809.26150549928</v>
      </c>
      <c r="E341" s="24">
        <f t="shared" si="36"/>
        <v>829.0411545036825</v>
      </c>
      <c r="F341" s="25">
        <f t="shared" si="37"/>
        <v>4659.495133071863</v>
      </c>
      <c r="G341" s="25">
        <f t="shared" si="38"/>
        <v>772.6981497648794</v>
      </c>
      <c r="H341" s="26">
        <f t="shared" si="39"/>
        <v>0.7681735217958781</v>
      </c>
      <c r="J341" s="7"/>
    </row>
    <row r="342" spans="1:10" ht="12">
      <c r="A342" s="23">
        <v>331</v>
      </c>
      <c r="B342" s="23">
        <f t="shared" si="40"/>
        <v>1655</v>
      </c>
      <c r="C342" s="24">
        <f t="shared" si="41"/>
        <v>27.583333333333332</v>
      </c>
      <c r="D342" s="32">
        <f t="shared" si="42"/>
        <v>810.0296790210759</v>
      </c>
      <c r="E342" s="24">
        <f t="shared" si="36"/>
        <v>829.4917761854704</v>
      </c>
      <c r="F342" s="25">
        <f t="shared" si="37"/>
        <v>4591.541223252284</v>
      </c>
      <c r="G342" s="25">
        <f t="shared" si="38"/>
        <v>770.4849092231248</v>
      </c>
      <c r="H342" s="26">
        <f t="shared" si="39"/>
        <v>0.7591449267425687</v>
      </c>
      <c r="J342" s="7"/>
    </row>
    <row r="343" spans="1:10" ht="12">
      <c r="A343" s="23">
        <v>332</v>
      </c>
      <c r="B343" s="23">
        <f t="shared" si="40"/>
        <v>1660</v>
      </c>
      <c r="C343" s="24">
        <f t="shared" si="41"/>
        <v>27.666666666666668</v>
      </c>
      <c r="D343" s="32">
        <f t="shared" si="42"/>
        <v>810.7888239478185</v>
      </c>
      <c r="E343" s="24">
        <f t="shared" si="36"/>
        <v>829.9410466757797</v>
      </c>
      <c r="F343" s="25">
        <f t="shared" si="37"/>
        <v>4525.128024790713</v>
      </c>
      <c r="G343" s="25">
        <f t="shared" si="38"/>
        <v>768.3395495546367</v>
      </c>
      <c r="H343" s="26">
        <f t="shared" si="39"/>
        <v>0.7502534917586636</v>
      </c>
      <c r="J343" s="7"/>
    </row>
    <row r="344" spans="1:10" ht="12">
      <c r="A344" s="23">
        <v>333</v>
      </c>
      <c r="B344" s="23">
        <f t="shared" si="40"/>
        <v>1665</v>
      </c>
      <c r="C344" s="24">
        <f t="shared" si="41"/>
        <v>27.75</v>
      </c>
      <c r="D344" s="32">
        <f t="shared" si="42"/>
        <v>811.5390774395772</v>
      </c>
      <c r="E344" s="24">
        <f t="shared" si="36"/>
        <v>830.3889740535016</v>
      </c>
      <c r="F344" s="25">
        <f t="shared" si="37"/>
        <v>4460.236049686104</v>
      </c>
      <c r="G344" s="25">
        <f t="shared" si="38"/>
        <v>766.2590529531343</v>
      </c>
      <c r="H344" s="26">
        <f t="shared" si="39"/>
        <v>0.7415024123708418</v>
      </c>
      <c r="J344" s="7"/>
    </row>
    <row r="345" spans="1:10" ht="12">
      <c r="A345" s="23">
        <v>334</v>
      </c>
      <c r="B345" s="23">
        <f t="shared" si="40"/>
        <v>1670</v>
      </c>
      <c r="C345" s="24">
        <f t="shared" si="41"/>
        <v>27.833333333333332</v>
      </c>
      <c r="D345" s="32">
        <f t="shared" si="42"/>
        <v>812.2805798519481</v>
      </c>
      <c r="E345" s="24">
        <f t="shared" si="36"/>
        <v>830.8355663252861</v>
      </c>
      <c r="F345" s="25">
        <f t="shared" si="37"/>
        <v>4396.844723134904</v>
      </c>
      <c r="G345" s="25">
        <f t="shared" si="38"/>
        <v>764.2405619209285</v>
      </c>
      <c r="H345" s="26">
        <f t="shared" si="39"/>
        <v>0.7328943737752224</v>
      </c>
      <c r="J345" s="7"/>
    </row>
    <row r="346" spans="1:10" ht="12">
      <c r="A346" s="23">
        <v>335</v>
      </c>
      <c r="B346" s="23">
        <f t="shared" si="40"/>
        <v>1675</v>
      </c>
      <c r="C346" s="24">
        <f t="shared" si="41"/>
        <v>27.916666666666668</v>
      </c>
      <c r="D346" s="32">
        <f t="shared" si="42"/>
        <v>813.0134742257234</v>
      </c>
      <c r="E346" s="24">
        <f t="shared" si="36"/>
        <v>831.2808314264017</v>
      </c>
      <c r="F346" s="25">
        <f t="shared" si="37"/>
        <v>4334.932500527039</v>
      </c>
      <c r="G346" s="25">
        <f t="shared" si="38"/>
        <v>762.2813695339197</v>
      </c>
      <c r="H346" s="26">
        <f t="shared" si="39"/>
        <v>0.7244315849431355</v>
      </c>
      <c r="J346" s="7"/>
    </row>
    <row r="347" spans="1:10" ht="12">
      <c r="A347" s="23">
        <v>336</v>
      </c>
      <c r="B347" s="23">
        <f t="shared" si="40"/>
        <v>1680</v>
      </c>
      <c r="C347" s="24">
        <f t="shared" si="41"/>
        <v>28</v>
      </c>
      <c r="D347" s="32">
        <f t="shared" si="42"/>
        <v>813.7379058106665</v>
      </c>
      <c r="E347" s="24">
        <f t="shared" si="36"/>
        <v>831.7247772215808</v>
      </c>
      <c r="F347" s="25">
        <f t="shared" si="37"/>
        <v>4274.476977943926</v>
      </c>
      <c r="G347" s="25">
        <f t="shared" si="38"/>
        <v>760.3789103724531</v>
      </c>
      <c r="H347" s="26">
        <f t="shared" si="39"/>
        <v>0.7161158112353672</v>
      </c>
      <c r="J347" s="7"/>
    </row>
    <row r="348" spans="1:10" ht="12">
      <c r="A348" s="23">
        <v>337</v>
      </c>
      <c r="B348" s="23">
        <f t="shared" si="40"/>
        <v>1685</v>
      </c>
      <c r="C348" s="24">
        <f t="shared" si="41"/>
        <v>28.083333333333332</v>
      </c>
      <c r="D348" s="32">
        <f t="shared" si="42"/>
        <v>814.4540216219018</v>
      </c>
      <c r="E348" s="24">
        <f t="shared" si="36"/>
        <v>832.1674115058532</v>
      </c>
      <c r="F348" s="25">
        <f t="shared" si="37"/>
        <v>4215.454996355083</v>
      </c>
      <c r="G348" s="25">
        <f t="shared" si="38"/>
        <v>758.5307520677145</v>
      </c>
      <c r="H348" s="26">
        <f t="shared" si="39"/>
        <v>0.7079484055386276</v>
      </c>
      <c r="J348" s="7"/>
    </row>
    <row r="349" spans="1:10" ht="12">
      <c r="A349" s="23">
        <v>338</v>
      </c>
      <c r="B349" s="23">
        <f t="shared" si="40"/>
        <v>1690</v>
      </c>
      <c r="C349" s="24">
        <f t="shared" si="41"/>
        <v>28.166666666666668</v>
      </c>
      <c r="D349" s="32">
        <f t="shared" si="42"/>
        <v>815.1619700274405</v>
      </c>
      <c r="E349" s="24">
        <f t="shared" si="36"/>
        <v>832.6087420053681</v>
      </c>
      <c r="F349" s="25">
        <f t="shared" si="37"/>
        <v>4157.842739715113</v>
      </c>
      <c r="G349" s="25">
        <f t="shared" si="38"/>
        <v>756.7345874174512</v>
      </c>
      <c r="H349" s="26">
        <f t="shared" si="39"/>
        <v>0.699930337944132</v>
      </c>
      <c r="J349" s="7"/>
    </row>
    <row r="350" spans="1:10" ht="12">
      <c r="A350" s="23">
        <v>339</v>
      </c>
      <c r="B350" s="23">
        <f t="shared" si="40"/>
        <v>1695</v>
      </c>
      <c r="C350" s="24">
        <f t="shared" si="41"/>
        <v>28.25</v>
      </c>
      <c r="D350" s="32">
        <f t="shared" si="42"/>
        <v>815.8619003653846</v>
      </c>
      <c r="E350" s="24">
        <f t="shared" si="36"/>
        <v>833.0487763782018</v>
      </c>
      <c r="F350" s="25">
        <f t="shared" si="37"/>
        <v>4101.615827168793</v>
      </c>
      <c r="G350" s="25">
        <f t="shared" si="38"/>
        <v>754.9882270285433</v>
      </c>
      <c r="H350" s="26">
        <f t="shared" si="39"/>
        <v>0.692062223993748</v>
      </c>
      <c r="J350" s="7"/>
    </row>
    <row r="351" spans="1:10" ht="12">
      <c r="A351" s="23">
        <v>340</v>
      </c>
      <c r="B351" s="23">
        <f t="shared" si="40"/>
        <v>1700</v>
      </c>
      <c r="C351" s="24">
        <f t="shared" si="41"/>
        <v>28.333333333333332</v>
      </c>
      <c r="D351" s="32">
        <f t="shared" si="42"/>
        <v>816.5539625893783</v>
      </c>
      <c r="E351" s="24">
        <f t="shared" si="36"/>
        <v>833.4875222151567</v>
      </c>
      <c r="F351" s="25">
        <f t="shared" si="37"/>
        <v>4046.749399575761</v>
      </c>
      <c r="G351" s="25">
        <f t="shared" si="38"/>
        <v>753.2895924473798</v>
      </c>
      <c r="H351" s="26">
        <f t="shared" si="39"/>
        <v>0.6843443515237115</v>
      </c>
      <c r="J351" s="7"/>
    </row>
    <row r="352" spans="1:10" ht="12">
      <c r="A352" s="23">
        <v>341</v>
      </c>
      <c r="B352" s="23">
        <f t="shared" si="40"/>
        <v>1705</v>
      </c>
      <c r="C352" s="24">
        <f t="shared" si="41"/>
        <v>28.416666666666668</v>
      </c>
      <c r="D352" s="32">
        <f t="shared" si="42"/>
        <v>817.238306940902</v>
      </c>
      <c r="E352" s="24">
        <f t="shared" si="36"/>
        <v>833.9249870405458</v>
      </c>
      <c r="F352" s="25">
        <f t="shared" si="37"/>
        <v>3993.2182005697723</v>
      </c>
      <c r="G352" s="25">
        <f t="shared" si="38"/>
        <v>751.6367097421313</v>
      </c>
      <c r="H352" s="26">
        <f t="shared" si="39"/>
        <v>0.6767767061398738</v>
      </c>
      <c r="J352" s="7"/>
    </row>
    <row r="353" spans="1:10" ht="12">
      <c r="A353" s="23">
        <v>342</v>
      </c>
      <c r="B353" s="23">
        <f t="shared" si="40"/>
        <v>1710</v>
      </c>
      <c r="C353" s="24">
        <f t="shared" si="41"/>
        <v>28.5</v>
      </c>
      <c r="D353" s="32">
        <f t="shared" si="42"/>
        <v>817.9150836470419</v>
      </c>
      <c r="E353" s="24">
        <f t="shared" si="36"/>
        <v>834.3611783129679</v>
      </c>
      <c r="F353" s="25">
        <f t="shared" si="37"/>
        <v>3940.996652365731</v>
      </c>
      <c r="G353" s="25">
        <f t="shared" si="38"/>
        <v>750.0277035038727</v>
      </c>
      <c r="H353" s="26">
        <f t="shared" si="39"/>
        <v>0.6693589953610186</v>
      </c>
      <c r="J353" s="7"/>
    </row>
    <row r="354" spans="1:10" ht="12">
      <c r="A354" s="23">
        <v>343</v>
      </c>
      <c r="B354" s="23">
        <f t="shared" si="40"/>
        <v>1715</v>
      </c>
      <c r="C354" s="24">
        <f t="shared" si="41"/>
        <v>28.583333333333332</v>
      </c>
      <c r="D354" s="32">
        <f t="shared" si="42"/>
        <v>818.5844426424029</v>
      </c>
      <c r="E354" s="24">
        <f t="shared" si="36"/>
        <v>834.7961034260696</v>
      </c>
      <c r="F354" s="25">
        <f t="shared" si="37"/>
        <v>3890.058926529974</v>
      </c>
      <c r="G354" s="25">
        <f t="shared" si="38"/>
        <v>748.4607912361444</v>
      </c>
      <c r="H354" s="26">
        <f t="shared" si="39"/>
        <v>0.6620906714696084</v>
      </c>
      <c r="J354" s="7"/>
    </row>
    <row r="355" spans="1:10" ht="12">
      <c r="A355" s="23">
        <v>344</v>
      </c>
      <c r="B355" s="23">
        <f t="shared" si="40"/>
        <v>1720</v>
      </c>
      <c r="C355" s="24">
        <f t="shared" si="41"/>
        <v>28.666666666666668</v>
      </c>
      <c r="D355" s="32">
        <f t="shared" si="42"/>
        <v>819.2465333138725</v>
      </c>
      <c r="E355" s="24">
        <f t="shared" si="36"/>
        <v>835.2297697092979</v>
      </c>
      <c r="F355" s="25">
        <f t="shared" si="37"/>
        <v>3840.3790099280614</v>
      </c>
      <c r="G355" s="25">
        <f t="shared" si="38"/>
        <v>746.9342781049356</v>
      </c>
      <c r="H355" s="26">
        <f t="shared" si="39"/>
        <v>0.654970953111167</v>
      </c>
      <c r="J355" s="7"/>
    </row>
    <row r="356" spans="1:10" ht="12">
      <c r="A356" s="23">
        <v>345</v>
      </c>
      <c r="B356" s="23">
        <f t="shared" si="40"/>
        <v>1725</v>
      </c>
      <c r="C356" s="24">
        <f t="shared" si="41"/>
        <v>28.75</v>
      </c>
      <c r="D356" s="32">
        <f t="shared" si="42"/>
        <v>819.9015042669837</v>
      </c>
      <c r="E356" s="24">
        <f t="shared" si="36"/>
        <v>835.6621844286415</v>
      </c>
      <c r="F356" s="25">
        <f t="shared" si="37"/>
        <v>3791.9307660606482</v>
      </c>
      <c r="G356" s="25">
        <f t="shared" si="38"/>
        <v>745.4465520232823</v>
      </c>
      <c r="H356" s="26">
        <f t="shared" si="39"/>
        <v>0.6479988456846052</v>
      </c>
      <c r="J356" s="7"/>
    </row>
    <row r="357" spans="1:10" ht="12">
      <c r="A357" s="23">
        <v>346</v>
      </c>
      <c r="B357" s="23">
        <f t="shared" si="40"/>
        <v>1730</v>
      </c>
      <c r="C357" s="24">
        <f t="shared" si="41"/>
        <v>28.833333333333332</v>
      </c>
      <c r="D357" s="32">
        <f t="shared" si="42"/>
        <v>820.5495031126683</v>
      </c>
      <c r="E357" s="24">
        <f t="shared" si="36"/>
        <v>836.0933547873605</v>
      </c>
      <c r="F357" s="25">
        <f t="shared" si="37"/>
        <v>3744.68799199504</v>
      </c>
      <c r="G357" s="25">
        <f t="shared" si="38"/>
        <v>743.9960790466861</v>
      </c>
      <c r="H357" s="26">
        <f t="shared" si="39"/>
        <v>0.6411731605667019</v>
      </c>
      <c r="J357" s="7"/>
    </row>
    <row r="358" spans="1:10" ht="12">
      <c r="A358" s="23">
        <v>347</v>
      </c>
      <c r="B358" s="23">
        <f t="shared" si="40"/>
        <v>1735</v>
      </c>
      <c r="C358" s="24">
        <f t="shared" si="41"/>
        <v>28.916666666666668</v>
      </c>
      <c r="D358" s="32">
        <f t="shared" si="42"/>
        <v>821.190676273235</v>
      </c>
      <c r="E358" s="24">
        <f t="shared" si="36"/>
        <v>836.5232879267071</v>
      </c>
      <c r="F358" s="25">
        <f t="shared" si="37"/>
        <v>3698.6244711009217</v>
      </c>
      <c r="G358" s="25">
        <f t="shared" si="38"/>
        <v>742.581399057413</v>
      </c>
      <c r="H358" s="26">
        <f t="shared" si="39"/>
        <v>0.6344925332152829</v>
      </c>
      <c r="J358" s="7"/>
    </row>
    <row r="359" spans="1:10" ht="12">
      <c r="A359" s="23">
        <v>348</v>
      </c>
      <c r="B359" s="23">
        <f t="shared" si="40"/>
        <v>1740</v>
      </c>
      <c r="C359" s="24">
        <f t="shared" si="41"/>
        <v>29</v>
      </c>
      <c r="D359" s="32">
        <f t="shared" si="42"/>
        <v>821.8251688064503</v>
      </c>
      <c r="E359" s="24">
        <f t="shared" si="36"/>
        <v>836.9519909266351</v>
      </c>
      <c r="F359" s="25">
        <f t="shared" si="37"/>
        <v>3653.714021787673</v>
      </c>
      <c r="G359" s="25">
        <f t="shared" si="38"/>
        <v>741.2011217174247</v>
      </c>
      <c r="H359" s="26">
        <f t="shared" si="39"/>
        <v>0.627955440194672</v>
      </c>
      <c r="J359" s="7"/>
    </row>
    <row r="360" spans="1:10" ht="12">
      <c r="A360" s="23">
        <v>349</v>
      </c>
      <c r="B360" s="23">
        <f t="shared" si="40"/>
        <v>1745</v>
      </c>
      <c r="C360" s="24">
        <f t="shared" si="41"/>
        <v>29.083333333333332</v>
      </c>
      <c r="D360" s="32">
        <f t="shared" si="42"/>
        <v>822.453124246645</v>
      </c>
      <c r="E360" s="24">
        <f t="shared" si="36"/>
        <v>837.3794708064993</v>
      </c>
      <c r="F360" s="25">
        <f t="shared" si="37"/>
        <v>3609.9305424416625</v>
      </c>
      <c r="G360" s="25">
        <f t="shared" si="38"/>
        <v>739.8539226712503</v>
      </c>
      <c r="H360" s="26">
        <f t="shared" si="39"/>
        <v>0.6215602151679102</v>
      </c>
      <c r="J360" s="7"/>
    </row>
    <row r="361" spans="1:10" ht="12">
      <c r="A361" s="23">
        <v>350</v>
      </c>
      <c r="B361" s="23">
        <f t="shared" si="40"/>
        <v>1750</v>
      </c>
      <c r="C361" s="24">
        <f t="shared" si="41"/>
        <v>29.166666666666668</v>
      </c>
      <c r="D361" s="32">
        <f t="shared" si="42"/>
        <v>823.0746844618129</v>
      </c>
      <c r="E361" s="24">
        <f t="shared" si="36"/>
        <v>837.8057345257452</v>
      </c>
      <c r="F361" s="25">
        <f t="shared" si="37"/>
        <v>3567.24805275585</v>
      </c>
      <c r="G361" s="25">
        <f t="shared" si="38"/>
        <v>738.5385399815372</v>
      </c>
      <c r="H361" s="26">
        <f t="shared" si="39"/>
        <v>0.6153050638997626</v>
      </c>
      <c r="J361" s="7"/>
    </row>
    <row r="362" spans="1:10" ht="12">
      <c r="A362" s="23">
        <v>351</v>
      </c>
      <c r="B362" s="23">
        <f t="shared" si="40"/>
        <v>1755</v>
      </c>
      <c r="C362" s="24">
        <f t="shared" si="41"/>
        <v>29.25</v>
      </c>
      <c r="D362" s="32">
        <f t="shared" si="42"/>
        <v>823.6899895257127</v>
      </c>
      <c r="E362" s="24">
        <f t="shared" si="36"/>
        <v>838.2307889845888</v>
      </c>
      <c r="F362" s="25">
        <f t="shared" si="37"/>
        <v>3525.640731636985</v>
      </c>
      <c r="G362" s="25">
        <f t="shared" si="38"/>
        <v>737.2537707813274</v>
      </c>
      <c r="H362" s="26">
        <f t="shared" si="39"/>
        <v>0.6091880783137533</v>
      </c>
      <c r="J362" s="7"/>
    </row>
    <row r="363" spans="1:10" ht="12">
      <c r="A363" s="23">
        <v>352</v>
      </c>
      <c r="B363" s="23">
        <f t="shared" si="40"/>
        <v>1760</v>
      </c>
      <c r="C363" s="24">
        <f t="shared" si="41"/>
        <v>29.333333333333332</v>
      </c>
      <c r="D363" s="32">
        <f t="shared" si="42"/>
        <v>824.2991776040265</v>
      </c>
      <c r="E363" s="24">
        <f t="shared" si="36"/>
        <v>838.6546410246868</v>
      </c>
      <c r="F363" s="25">
        <f t="shared" si="37"/>
        <v>3485.082951871095</v>
      </c>
      <c r="G363" s="25">
        <f t="shared" si="38"/>
        <v>735.9984681283081</v>
      </c>
      <c r="H363" s="26">
        <f t="shared" si="39"/>
        <v>0.6032072496459704</v>
      </c>
      <c r="J363" s="7"/>
    </row>
    <row r="364" spans="1:10" ht="12">
      <c r="A364" s="23">
        <v>353</v>
      </c>
      <c r="B364" s="23">
        <f t="shared" si="40"/>
        <v>1765</v>
      </c>
      <c r="C364" s="24">
        <f t="shared" si="41"/>
        <v>29.416666666666668</v>
      </c>
      <c r="D364" s="32">
        <f t="shared" si="42"/>
        <v>824.9023848536724</v>
      </c>
      <c r="E364" s="24">
        <f t="shared" si="36"/>
        <v>839.0772974297975</v>
      </c>
      <c r="F364" s="25">
        <f t="shared" si="37"/>
        <v>3445.549311725201</v>
      </c>
      <c r="G364" s="25">
        <f t="shared" si="38"/>
        <v>734.7715380473969</v>
      </c>
      <c r="H364" s="26">
        <f t="shared" si="39"/>
        <v>0.5973604807380951</v>
      </c>
      <c r="J364" s="7"/>
    </row>
    <row r="365" spans="1:10" ht="12">
      <c r="A365" s="23">
        <v>354</v>
      </c>
      <c r="B365" s="23">
        <f t="shared" si="40"/>
        <v>1770</v>
      </c>
      <c r="C365" s="24">
        <f t="shared" si="41"/>
        <v>29.5</v>
      </c>
      <c r="D365" s="32">
        <f t="shared" si="42"/>
        <v>825.4997453344105</v>
      </c>
      <c r="E365" s="24">
        <f t="shared" si="36"/>
        <v>839.4987649264319</v>
      </c>
      <c r="F365" s="25">
        <f t="shared" si="37"/>
        <v>3407.0146636509835</v>
      </c>
      <c r="G365" s="25">
        <f t="shared" si="38"/>
        <v>733.5719367490311</v>
      </c>
      <c r="H365" s="26">
        <f t="shared" si="39"/>
        <v>0.5916455975100978</v>
      </c>
      <c r="J365" s="7"/>
    </row>
    <row r="366" spans="1:10" ht="12">
      <c r="A366" s="23">
        <v>355</v>
      </c>
      <c r="B366" s="23">
        <f t="shared" si="40"/>
        <v>1775</v>
      </c>
      <c r="C366" s="24">
        <f t="shared" si="41"/>
        <v>29.583333333333332</v>
      </c>
      <c r="D366" s="32">
        <f t="shared" si="42"/>
        <v>826.0913909319206</v>
      </c>
      <c r="E366" s="24">
        <f t="shared" si="36"/>
        <v>839.9190501844965</v>
      </c>
      <c r="F366" s="25">
        <f t="shared" si="37"/>
        <v>3369.4541402578357</v>
      </c>
      <c r="G366" s="25">
        <f t="shared" si="38"/>
        <v>732.398668011471</v>
      </c>
      <c r="H366" s="26">
        <f t="shared" si="39"/>
        <v>0.5860603596533507</v>
      </c>
      <c r="J366" s="7"/>
    </row>
    <row r="367" spans="1:10" ht="12">
      <c r="A367" s="23">
        <v>356</v>
      </c>
      <c r="B367" s="23">
        <f t="shared" si="40"/>
        <v>1780</v>
      </c>
      <c r="C367" s="24">
        <f t="shared" si="41"/>
        <v>29.666666666666668</v>
      </c>
      <c r="D367" s="32">
        <f t="shared" si="42"/>
        <v>826.677451291574</v>
      </c>
      <c r="E367" s="24">
        <f t="shared" si="36"/>
        <v>840.3381598179267</v>
      </c>
      <c r="F367" s="25">
        <f t="shared" si="37"/>
        <v>3332.8431777096584</v>
      </c>
      <c r="G367" s="25">
        <f t="shared" si="38"/>
        <v>731.2507807162851</v>
      </c>
      <c r="H367" s="26">
        <f t="shared" si="39"/>
        <v>0.5806024705825854</v>
      </c>
      <c r="J367" s="7"/>
    </row>
    <row r="368" spans="1:10" ht="12">
      <c r="A368" s="23">
        <v>357</v>
      </c>
      <c r="B368" s="23">
        <f t="shared" si="40"/>
        <v>1785</v>
      </c>
      <c r="C368" s="24">
        <f t="shared" si="41"/>
        <v>29.75</v>
      </c>
      <c r="D368" s="32">
        <f t="shared" si="42"/>
        <v>827.2580537621566</v>
      </c>
      <c r="E368" s="24">
        <f t="shared" si="36"/>
        <v>840.7561003853101</v>
      </c>
      <c r="F368" s="25">
        <f t="shared" si="37"/>
        <v>3297.157536699185</v>
      </c>
      <c r="G368" s="25">
        <f t="shared" si="38"/>
        <v>730.1273665269747</v>
      </c>
      <c r="H368" s="26">
        <f t="shared" si="39"/>
        <v>0.5752695866849216</v>
      </c>
      <c r="J368" s="7"/>
    </row>
    <row r="369" spans="1:10" ht="12">
      <c r="A369" s="23">
        <v>358</v>
      </c>
      <c r="B369" s="23">
        <f t="shared" si="40"/>
        <v>1790</v>
      </c>
      <c r="C369" s="24">
        <f t="shared" si="41"/>
        <v>29.833333333333332</v>
      </c>
      <c r="D369" s="32">
        <f t="shared" si="42"/>
        <v>827.8333233488415</v>
      </c>
      <c r="E369" s="24">
        <f t="shared" si="36"/>
        <v>841.172878390504</v>
      </c>
      <c r="F369" s="25">
        <f t="shared" si="37"/>
        <v>3262.3733211450294</v>
      </c>
      <c r="G369" s="25">
        <f t="shared" si="38"/>
        <v>729.0275577014283</v>
      </c>
      <c r="H369" s="26">
        <f t="shared" si="39"/>
        <v>0.5700593259025342</v>
      </c>
      <c r="J369" s="7"/>
    </row>
    <row r="370" spans="1:10" ht="12">
      <c r="A370" s="23">
        <v>359</v>
      </c>
      <c r="B370" s="23">
        <f t="shared" si="40"/>
        <v>1795</v>
      </c>
      <c r="C370" s="24">
        <f t="shared" si="41"/>
        <v>29.916666666666668</v>
      </c>
      <c r="D370" s="32">
        <f t="shared" si="42"/>
        <v>828.4033826747441</v>
      </c>
      <c r="E370" s="24">
        <f t="shared" si="36"/>
        <v>841.588500283242</v>
      </c>
      <c r="F370" s="25">
        <f t="shared" si="37"/>
        <v>3228.466994750368</v>
      </c>
      <c r="G370" s="25">
        <f t="shared" si="38"/>
        <v>727.9505250295643</v>
      </c>
      <c r="H370" s="26">
        <f t="shared" si="39"/>
        <v>0.5649692756842459</v>
      </c>
      <c r="J370" s="7"/>
    </row>
    <row r="371" spans="1:10" ht="12">
      <c r="A371" s="23">
        <v>360</v>
      </c>
      <c r="B371" s="23">
        <f t="shared" si="40"/>
        <v>1800</v>
      </c>
      <c r="C371" s="24">
        <f t="shared" si="41"/>
        <v>30</v>
      </c>
      <c r="D371" s="32">
        <f t="shared" si="42"/>
        <v>828.9683519504283</v>
      </c>
      <c r="E371" s="24">
        <f t="shared" si="36"/>
        <v>842.0029724597322</v>
      </c>
      <c r="F371" s="25">
        <f t="shared" si="37"/>
        <v>3195.4153955573684</v>
      </c>
      <c r="G371" s="25">
        <f t="shared" si="38"/>
        <v>726.8954758881405</v>
      </c>
      <c r="H371" s="26">
        <f t="shared" si="39"/>
        <v>0.5599970003402587</v>
      </c>
      <c r="J371" s="7"/>
    </row>
    <row r="372" spans="1:10" ht="12">
      <c r="A372" s="23">
        <v>361</v>
      </c>
      <c r="B372" s="23">
        <f t="shared" si="40"/>
        <v>1805</v>
      </c>
      <c r="C372" s="24">
        <f t="shared" si="41"/>
        <v>30.083333333333332</v>
      </c>
      <c r="D372" s="32">
        <f t="shared" si="42"/>
        <v>829.5283489507685</v>
      </c>
      <c r="E372" s="24">
        <f t="shared" si="36"/>
        <v>842.4163012632487</v>
      </c>
      <c r="F372" s="25">
        <f t="shared" si="37"/>
        <v>3163.1957486260344</v>
      </c>
      <c r="G372" s="25">
        <f t="shared" si="38"/>
        <v>725.8616524052796</v>
      </c>
      <c r="H372" s="26">
        <f t="shared" si="39"/>
        <v>0.5551400478330416</v>
      </c>
      <c r="J372" s="7"/>
    </row>
    <row r="373" spans="1:10" ht="12">
      <c r="A373" s="23">
        <v>362</v>
      </c>
      <c r="B373" s="23">
        <f t="shared" si="40"/>
        <v>1810</v>
      </c>
      <c r="C373" s="24">
        <f t="shared" si="41"/>
        <v>30.166666666666668</v>
      </c>
      <c r="D373" s="32">
        <f t="shared" si="42"/>
        <v>830.0834889986015</v>
      </c>
      <c r="E373" s="24">
        <f t="shared" si="36"/>
        <v>842.8284929847142</v>
      </c>
      <c r="F373" s="25">
        <f t="shared" si="37"/>
        <v>3131.7856769584314</v>
      </c>
      <c r="G373" s="25">
        <f t="shared" si="38"/>
        <v>724.8483297277866</v>
      </c>
      <c r="H373" s="26">
        <f t="shared" si="39"/>
        <v>0.5503959560357702</v>
      </c>
      <c r="J373" s="7"/>
    </row>
    <row r="374" spans="1:10" ht="12">
      <c r="A374" s="23">
        <v>363</v>
      </c>
      <c r="B374" s="23">
        <f t="shared" si="40"/>
        <v>1815</v>
      </c>
      <c r="C374" s="24">
        <f t="shared" si="41"/>
        <v>30.25</v>
      </c>
      <c r="D374" s="32">
        <f t="shared" si="42"/>
        <v>830.6338849546373</v>
      </c>
      <c r="E374" s="24">
        <f t="shared" si="36"/>
        <v>843.2395538632737</v>
      </c>
      <c r="F374" s="25">
        <f t="shared" si="37"/>
        <v>3101.1632107854157</v>
      </c>
      <c r="G374" s="25">
        <f t="shared" si="38"/>
        <v>723.8548143848183</v>
      </c>
      <c r="H374" s="26">
        <f t="shared" si="39"/>
        <v>0.5457622584887502</v>
      </c>
      <c r="J374" s="7"/>
    </row>
    <row r="375" spans="1:10" ht="12">
      <c r="A375" s="23">
        <v>364</v>
      </c>
      <c r="B375" s="23">
        <f t="shared" si="40"/>
        <v>1820</v>
      </c>
      <c r="C375" s="24">
        <f t="shared" si="41"/>
        <v>30.333333333333332</v>
      </c>
      <c r="D375" s="32">
        <f t="shared" si="42"/>
        <v>831.179647213126</v>
      </c>
      <c r="E375" s="24">
        <f t="shared" si="36"/>
        <v>843.6494900868615</v>
      </c>
      <c r="F375" s="25">
        <f t="shared" si="37"/>
        <v>3071.3067953276873</v>
      </c>
      <c r="G375" s="25">
        <f t="shared" si="38"/>
        <v>722.8804427419179</v>
      </c>
      <c r="H375" s="26">
        <f t="shared" si="39"/>
        <v>0.5412364896830314</v>
      </c>
      <c r="J375" s="7"/>
    </row>
    <row r="376" spans="1:10" ht="12">
      <c r="A376" s="23">
        <v>365</v>
      </c>
      <c r="B376" s="23">
        <f t="shared" si="40"/>
        <v>1825</v>
      </c>
      <c r="C376" s="24">
        <f t="shared" si="41"/>
        <v>30.416666666666668</v>
      </c>
      <c r="D376" s="32">
        <f t="shared" si="42"/>
        <v>831.720883702809</v>
      </c>
      <c r="E376" s="24">
        <f t="shared" si="36"/>
        <v>844.0583077927607</v>
      </c>
      <c r="F376" s="25">
        <f t="shared" si="37"/>
        <v>3042.195297134953</v>
      </c>
      <c r="G376" s="25">
        <f t="shared" si="38"/>
        <v>721.924579539834</v>
      </c>
      <c r="H376" s="26">
        <f t="shared" si="39"/>
        <v>0.5368161898987025</v>
      </c>
      <c r="J376" s="7"/>
    </row>
    <row r="377" spans="1:10" ht="12">
      <c r="A377" s="23">
        <v>366</v>
      </c>
      <c r="B377" s="23">
        <f t="shared" si="40"/>
        <v>1830</v>
      </c>
      <c r="C377" s="24">
        <f t="shared" si="41"/>
        <v>30.5</v>
      </c>
      <c r="D377" s="32">
        <f t="shared" si="42"/>
        <v>832.2576998927077</v>
      </c>
      <c r="E377" s="24">
        <f t="shared" si="36"/>
        <v>844.4660130681535</v>
      </c>
      <c r="F377" s="25">
        <f t="shared" si="37"/>
        <v>3013.8080091058096</v>
      </c>
      <c r="G377" s="25">
        <f t="shared" si="38"/>
        <v>720.9866165129368</v>
      </c>
      <c r="H377" s="26">
        <f t="shared" si="39"/>
        <v>0.5324989096248335</v>
      </c>
      <c r="J377" s="7"/>
    </row>
    <row r="378" spans="1:10" ht="12">
      <c r="A378" s="23">
        <v>367</v>
      </c>
      <c r="B378" s="23">
        <f t="shared" si="40"/>
        <v>1835</v>
      </c>
      <c r="C378" s="24">
        <f t="shared" si="41"/>
        <v>30.583333333333332</v>
      </c>
      <c r="D378" s="32">
        <f t="shared" si="42"/>
        <v>832.7901988023325</v>
      </c>
      <c r="E378" s="24">
        <f t="shared" si="36"/>
        <v>844.8726119506658</v>
      </c>
      <c r="F378" s="25">
        <f t="shared" si="37"/>
        <v>2986.1246542823283</v>
      </c>
      <c r="G378" s="25">
        <f t="shared" si="38"/>
        <v>720.0659710823913</v>
      </c>
      <c r="H378" s="26">
        <f t="shared" si="39"/>
        <v>0.5282822135862061</v>
      </c>
      <c r="J378" s="7"/>
    </row>
    <row r="379" spans="1:10" ht="12">
      <c r="A379" s="23">
        <v>368</v>
      </c>
      <c r="B379" s="23">
        <f t="shared" si="40"/>
        <v>1840</v>
      </c>
      <c r="C379" s="24">
        <f t="shared" si="41"/>
        <v>30.666666666666668</v>
      </c>
      <c r="D379" s="32">
        <f t="shared" si="42"/>
        <v>833.3184810159187</v>
      </c>
      <c r="E379" s="24">
        <f t="shared" si="36"/>
        <v>845.2781104289032</v>
      </c>
      <c r="F379" s="25">
        <f t="shared" si="37"/>
        <v>2959.125388510523</v>
      </c>
      <c r="G379" s="25">
        <f t="shared" si="38"/>
        <v>719.1620851195745</v>
      </c>
      <c r="H379" s="26">
        <f t="shared" si="39"/>
        <v>0.5241636844011659</v>
      </c>
      <c r="J379" s="7"/>
    </row>
    <row r="380" spans="1:10" ht="12">
      <c r="A380" s="23">
        <v>369</v>
      </c>
      <c r="B380" s="23">
        <f t="shared" si="40"/>
        <v>1845</v>
      </c>
      <c r="C380" s="24">
        <f t="shared" si="41"/>
        <v>30.75</v>
      </c>
      <c r="D380" s="32">
        <f t="shared" si="42"/>
        <v>833.8426447003199</v>
      </c>
      <c r="E380" s="24">
        <f t="shared" si="36"/>
        <v>845.6825144429808</v>
      </c>
      <c r="F380" s="25">
        <f t="shared" si="37"/>
        <v>2932.79080205248</v>
      </c>
      <c r="G380" s="25">
        <f t="shared" si="38"/>
        <v>718.274423775535</v>
      </c>
      <c r="H380" s="26">
        <f t="shared" si="39"/>
        <v>0.5201409258936593</v>
      </c>
      <c r="J380" s="7"/>
    </row>
    <row r="381" spans="1:10" ht="12">
      <c r="A381" s="23">
        <v>370</v>
      </c>
      <c r="B381" s="23">
        <f t="shared" si="40"/>
        <v>1850</v>
      </c>
      <c r="C381" s="24">
        <f t="shared" si="41"/>
        <v>30.833333333333332</v>
      </c>
      <c r="D381" s="32">
        <f t="shared" si="42"/>
        <v>834.3627856262135</v>
      </c>
      <c r="E381" s="24">
        <f t="shared" si="36"/>
        <v>846.0858298850446</v>
      </c>
      <c r="F381" s="25">
        <f t="shared" si="37"/>
        <v>2907.1019202304765</v>
      </c>
      <c r="G381" s="25">
        <f t="shared" si="38"/>
        <v>717.402474372563</v>
      </c>
      <c r="H381" s="26">
        <f t="shared" si="39"/>
        <v>0.5162115660812577</v>
      </c>
      <c r="J381" s="7"/>
    </row>
    <row r="382" spans="1:10" ht="12">
      <c r="A382" s="23">
        <v>371</v>
      </c>
      <c r="B382" s="23">
        <f t="shared" si="40"/>
        <v>1855</v>
      </c>
      <c r="C382" s="24">
        <f t="shared" si="41"/>
        <v>30.916666666666668</v>
      </c>
      <c r="D382" s="32">
        <f t="shared" si="42"/>
        <v>834.8789971922947</v>
      </c>
      <c r="E382" s="24">
        <f t="shared" si="36"/>
        <v>846.4880625997872</v>
      </c>
      <c r="F382" s="25">
        <f t="shared" si="37"/>
        <v>2882.0402031812464</v>
      </c>
      <c r="G382" s="25">
        <f t="shared" si="38"/>
        <v>716.5457453542092</v>
      </c>
      <c r="H382" s="26">
        <f t="shared" si="39"/>
        <v>0.5123732598602742</v>
      </c>
      <c r="J382" s="7"/>
    </row>
    <row r="383" spans="1:10" ht="12">
      <c r="A383" s="23">
        <v>372</v>
      </c>
      <c r="B383" s="23">
        <f t="shared" si="40"/>
        <v>1860</v>
      </c>
      <c r="C383" s="24">
        <f t="shared" si="41"/>
        <v>31</v>
      </c>
      <c r="D383" s="32">
        <f t="shared" si="42"/>
        <v>835.391370452155</v>
      </c>
      <c r="E383" s="24">
        <f t="shared" si="36"/>
        <v>846.8892183849556</v>
      </c>
      <c r="F383" s="25">
        <f t="shared" si="37"/>
        <v>2857.5875447919934</v>
      </c>
      <c r="G383" s="25">
        <f t="shared" si="38"/>
        <v>715.7037652903247</v>
      </c>
      <c r="H383" s="26">
        <f t="shared" si="39"/>
        <v>0.50862369140763</v>
      </c>
      <c r="J383" s="7"/>
    </row>
    <row r="384" spans="1:10" ht="12">
      <c r="A384" s="23">
        <v>373</v>
      </c>
      <c r="B384" s="23">
        <f t="shared" si="40"/>
        <v>1865</v>
      </c>
      <c r="C384" s="24">
        <f t="shared" si="41"/>
        <v>31.083333333333332</v>
      </c>
      <c r="D384" s="32">
        <f t="shared" si="42"/>
        <v>835.8999941435626</v>
      </c>
      <c r="E384" s="24">
        <f t="shared" si="36"/>
        <v>847.289302991853</v>
      </c>
      <c r="F384" s="25">
        <f t="shared" si="37"/>
        <v>2833.7262708863473</v>
      </c>
      <c r="G384" s="25">
        <f t="shared" si="38"/>
        <v>714.8760819339241</v>
      </c>
      <c r="H384" s="26">
        <f t="shared" si="39"/>
        <v>0.5049605763182279</v>
      </c>
      <c r="J384" s="7"/>
    </row>
    <row r="385" spans="1:10" ht="12">
      <c r="A385" s="23">
        <v>374</v>
      </c>
      <c r="B385" s="23">
        <f t="shared" si="40"/>
        <v>1870</v>
      </c>
      <c r="C385" s="24">
        <f t="shared" si="41"/>
        <v>31.166666666666668</v>
      </c>
      <c r="D385" s="32">
        <f t="shared" si="42"/>
        <v>836.4049547198808</v>
      </c>
      <c r="E385" s="24">
        <f t="shared" si="36"/>
        <v>847.6883221258331</v>
      </c>
      <c r="F385" s="25">
        <f t="shared" si="37"/>
        <v>2810.4391367260087</v>
      </c>
      <c r="G385" s="25">
        <f t="shared" si="38"/>
        <v>714.0622613268757</v>
      </c>
      <c r="H385" s="26">
        <f t="shared" si="39"/>
        <v>0.5013816634958753</v>
      </c>
      <c r="J385" s="7"/>
    </row>
    <row r="386" spans="1:10" ht="12">
      <c r="A386" s="23">
        <v>375</v>
      </c>
      <c r="B386" s="23">
        <f t="shared" si="40"/>
        <v>1875</v>
      </c>
      <c r="C386" s="24">
        <f t="shared" si="41"/>
        <v>31.25</v>
      </c>
      <c r="D386" s="32">
        <f t="shared" si="42"/>
        <v>836.9063363833767</v>
      </c>
      <c r="E386" s="24">
        <f t="shared" si="36"/>
        <v>848.0862814467886</v>
      </c>
      <c r="F386" s="25">
        <f t="shared" si="37"/>
        <v>2787.7093238867537</v>
      </c>
      <c r="G386" s="25">
        <f t="shared" si="38"/>
        <v>713.2618869516202</v>
      </c>
      <c r="H386" s="26">
        <f t="shared" si="39"/>
        <v>0.4978847368142666</v>
      </c>
      <c r="J386" s="7"/>
    </row>
    <row r="387" spans="1:10" ht="12">
      <c r="A387" s="23">
        <v>376</v>
      </c>
      <c r="B387" s="23">
        <f t="shared" si="40"/>
        <v>1880</v>
      </c>
      <c r="C387" s="24">
        <f t="shared" si="41"/>
        <v>31.333333333333332</v>
      </c>
      <c r="D387" s="32">
        <f t="shared" si="42"/>
        <v>837.404221120191</v>
      </c>
      <c r="E387" s="24">
        <f t="shared" si="36"/>
        <v>848.4831865696327</v>
      </c>
      <c r="F387" s="25">
        <f t="shared" si="37"/>
        <v>2765.520436568866</v>
      </c>
      <c r="G387" s="25">
        <f t="shared" si="38"/>
        <v>712.4745589262955</v>
      </c>
      <c r="H387" s="26">
        <f t="shared" si="39"/>
        <v>0.49446761656451893</v>
      </c>
      <c r="J387" s="7"/>
    </row>
    <row r="388" spans="1:10" ht="12">
      <c r="A388" s="23">
        <v>377</v>
      </c>
      <c r="B388" s="23">
        <f t="shared" si="40"/>
        <v>1885</v>
      </c>
      <c r="C388" s="24">
        <f t="shared" si="41"/>
        <v>31.416666666666668</v>
      </c>
      <c r="D388" s="32">
        <f t="shared" si="42"/>
        <v>837.8986887367555</v>
      </c>
      <c r="E388" s="24">
        <f t="shared" si="36"/>
        <v>848.879043064775</v>
      </c>
      <c r="F388" s="25">
        <f t="shared" si="37"/>
        <v>2743.856497392459</v>
      </c>
      <c r="G388" s="25">
        <f t="shared" si="38"/>
        <v>711.6998932408126</v>
      </c>
      <c r="H388" s="26">
        <f t="shared" si="39"/>
        <v>0.49112816070378534</v>
      </c>
      <c r="J388" s="7"/>
    </row>
    <row r="389" spans="1:10" ht="12">
      <c r="A389" s="23">
        <v>378</v>
      </c>
      <c r="B389" s="23">
        <f t="shared" si="40"/>
        <v>1890</v>
      </c>
      <c r="C389" s="24">
        <f t="shared" si="41"/>
        <v>31.5</v>
      </c>
      <c r="D389" s="32">
        <f t="shared" si="42"/>
        <v>838.3898168974592</v>
      </c>
      <c r="E389" s="24">
        <f t="shared" si="36"/>
        <v>849.2738564585894</v>
      </c>
      <c r="F389" s="25">
        <f t="shared" si="37"/>
        <v>2722.701942730204</v>
      </c>
      <c r="G389" s="25">
        <f t="shared" si="38"/>
        <v>710.9375210315831</v>
      </c>
      <c r="H389" s="26">
        <f t="shared" si="39"/>
        <v>0.48786426591958787</v>
      </c>
      <c r="J389" s="7"/>
    </row>
    <row r="390" spans="1:10" ht="12">
      <c r="A390" s="23">
        <v>379</v>
      </c>
      <c r="B390" s="23">
        <f t="shared" si="40"/>
        <v>1895</v>
      </c>
      <c r="C390" s="24">
        <f t="shared" si="41"/>
        <v>31.583333333333332</v>
      </c>
      <c r="D390" s="32">
        <f t="shared" si="42"/>
        <v>838.8776811633788</v>
      </c>
      <c r="E390" s="24">
        <f t="shared" si="36"/>
        <v>849.6676322338786</v>
      </c>
      <c r="F390" s="25">
        <f t="shared" si="37"/>
        <v>2702.04161762487</v>
      </c>
      <c r="G390" s="25">
        <f t="shared" si="38"/>
        <v>710.1870878927396</v>
      </c>
      <c r="H390" s="26">
        <f t="shared" si="39"/>
        <v>0.4846738685233615</v>
      </c>
      <c r="J390" s="7"/>
    </row>
    <row r="391" spans="1:10" ht="12">
      <c r="A391" s="23">
        <v>380</v>
      </c>
      <c r="B391" s="23">
        <f t="shared" si="40"/>
        <v>1900</v>
      </c>
      <c r="C391" s="24">
        <f t="shared" si="41"/>
        <v>31.666666666666668</v>
      </c>
      <c r="D391" s="32">
        <f t="shared" si="42"/>
        <v>839.3623550319022</v>
      </c>
      <c r="E391" s="24">
        <f t="shared" si="36"/>
        <v>850.0603758303295</v>
      </c>
      <c r="F391" s="25">
        <f t="shared" si="37"/>
        <v>2681.8607703338175</v>
      </c>
      <c r="G391" s="25">
        <f t="shared" si="38"/>
        <v>709.4482532218291</v>
      </c>
      <c r="H391" s="26">
        <f t="shared" si="39"/>
        <v>0.48155494518552744</v>
      </c>
      <c r="J391" s="7"/>
    </row>
    <row r="392" spans="1:10" ht="12">
      <c r="A392" s="23">
        <v>381</v>
      </c>
      <c r="B392" s="23">
        <f t="shared" si="40"/>
        <v>1905</v>
      </c>
      <c r="C392" s="24">
        <f t="shared" si="41"/>
        <v>31.75</v>
      </c>
      <c r="D392" s="32">
        <f t="shared" si="42"/>
        <v>839.8439099770877</v>
      </c>
      <c r="E392" s="24">
        <f t="shared" si="36"/>
        <v>850.4520926449649</v>
      </c>
      <c r="F392" s="25">
        <f t="shared" si="37"/>
        <v>2662.1450465446915</v>
      </c>
      <c r="G392" s="25">
        <f t="shared" si="38"/>
        <v>708.7206895980787</v>
      </c>
      <c r="H392" s="26">
        <f t="shared" si="39"/>
        <v>0.47850551352457105</v>
      </c>
      <c r="J392" s="7"/>
    </row>
    <row r="393" spans="1:10" ht="12">
      <c r="A393" s="23">
        <v>382</v>
      </c>
      <c r="B393" s="23">
        <f t="shared" si="40"/>
        <v>1910</v>
      </c>
      <c r="C393" s="24">
        <f t="shared" si="41"/>
        <v>31.833333333333332</v>
      </c>
      <c r="D393" s="32">
        <f t="shared" si="42"/>
        <v>840.3224154906123</v>
      </c>
      <c r="E393" s="24">
        <f t="shared" si="36"/>
        <v>850.8427880325881</v>
      </c>
      <c r="F393" s="25">
        <f t="shared" si="37"/>
        <v>2642.88048329873</v>
      </c>
      <c r="G393" s="25">
        <f t="shared" si="38"/>
        <v>708.0040821914534</v>
      </c>
      <c r="H393" s="26">
        <f t="shared" si="39"/>
        <v>0.47552363256098384</v>
      </c>
      <c r="J393" s="7"/>
    </row>
    <row r="394" spans="1:10" ht="12">
      <c r="A394" s="23">
        <v>383</v>
      </c>
      <c r="B394" s="23">
        <f t="shared" si="40"/>
        <v>1915</v>
      </c>
      <c r="C394" s="24">
        <f t="shared" si="41"/>
        <v>31.916666666666668</v>
      </c>
      <c r="D394" s="32">
        <f t="shared" si="42"/>
        <v>840.7979391231734</v>
      </c>
      <c r="E394" s="24">
        <f t="shared" si="36"/>
        <v>851.2324673062226</v>
      </c>
      <c r="F394" s="25">
        <f t="shared" si="37"/>
        <v>2624.0535026592893</v>
      </c>
      <c r="G394" s="25">
        <f t="shared" si="38"/>
        <v>707.2981282008326</v>
      </c>
      <c r="H394" s="26">
        <f t="shared" si="39"/>
        <v>0.47260740304693566</v>
      </c>
      <c r="J394" s="7"/>
    </row>
    <row r="395" spans="1:10" ht="12">
      <c r="A395" s="23">
        <v>384</v>
      </c>
      <c r="B395" s="23">
        <f t="shared" si="40"/>
        <v>1920</v>
      </c>
      <c r="C395" s="24">
        <f t="shared" si="41"/>
        <v>32</v>
      </c>
      <c r="D395" s="32">
        <f t="shared" si="42"/>
        <v>841.2705465262203</v>
      </c>
      <c r="E395" s="24">
        <f aca="true" t="shared" si="43" ref="E395:E458">20+345*LOG(8*(B395+delta_t/2)/60+1)</f>
        <v>851.6211357375455</v>
      </c>
      <c r="F395" s="25">
        <f aca="true" t="shared" si="44" ref="F395:F458">alfa_c*(E395-D395)+k_sh*0.0000000577*eps_r*((E395+273.15)^4-(D395+273.15)^4)</f>
        <v>2605.6509051587136</v>
      </c>
      <c r="G395" s="25">
        <f aca="true" t="shared" si="45" ref="G395:G458">IF(steel&lt;&gt;1,IF(D395&lt;600,425+0.773*D395-0.00169*D395^2+0.00000222*D395^3,IF(D395&lt;735,666+13002/(738-D395),IF(D395&lt;900,545+17820/(D395-731),650))),450+0.28*D395-0.000291*D395^2+0.000000134*D395^3)</f>
        <v>706.60253631973</v>
      </c>
      <c r="H395" s="26">
        <f aca="true" t="shared" si="46" ref="H395:H458">F395/7850/G395*fatt_sez*delta_t</f>
        <v>0.4697549676815485</v>
      </c>
      <c r="J395" s="7"/>
    </row>
    <row r="396" spans="1:10" ht="12">
      <c r="A396" s="23">
        <v>385</v>
      </c>
      <c r="B396" s="23">
        <f aca="true" t="shared" si="47" ref="B396:B459">B395+delta_t</f>
        <v>1925</v>
      </c>
      <c r="C396" s="24">
        <f aca="true" t="shared" si="48" ref="C396:C459">B396/60</f>
        <v>32.083333333333336</v>
      </c>
      <c r="D396" s="32">
        <f aca="true" t="shared" si="49" ref="D396:D459">D395+H395</f>
        <v>841.7403014939018</v>
      </c>
      <c r="E396" s="24">
        <f t="shared" si="43"/>
        <v>852.0087985573143</v>
      </c>
      <c r="F396" s="25">
        <f t="shared" si="44"/>
        <v>2587.6598630539875</v>
      </c>
      <c r="G396" s="25">
        <f t="shared" si="45"/>
        <v>705.9170262280828</v>
      </c>
      <c r="H396" s="26">
        <f t="shared" si="46"/>
        <v>0.4669645112209704</v>
      </c>
      <c r="J396" s="7"/>
    </row>
    <row r="397" spans="1:10" ht="12">
      <c r="A397" s="23">
        <v>386</v>
      </c>
      <c r="B397" s="23">
        <f t="shared" si="47"/>
        <v>1930</v>
      </c>
      <c r="C397" s="24">
        <f t="shared" si="48"/>
        <v>32.166666666666664</v>
      </c>
      <c r="D397" s="32">
        <f t="shared" si="49"/>
        <v>842.2072660051228</v>
      </c>
      <c r="E397" s="24">
        <f t="shared" si="43"/>
        <v>852.3954609557915</v>
      </c>
      <c r="F397" s="25">
        <f t="shared" si="44"/>
        <v>2570.0679134236457</v>
      </c>
      <c r="G397" s="25">
        <f t="shared" si="45"/>
        <v>705.2413281087147</v>
      </c>
      <c r="H397" s="26">
        <f t="shared" si="46"/>
        <v>0.46423426049263694</v>
      </c>
      <c r="J397" s="7"/>
    </row>
    <row r="398" spans="1:10" ht="12">
      <c r="A398" s="23">
        <v>387</v>
      </c>
      <c r="B398" s="23">
        <f t="shared" si="47"/>
        <v>1935</v>
      </c>
      <c r="C398" s="24">
        <f t="shared" si="48"/>
        <v>32.25</v>
      </c>
      <c r="D398" s="32">
        <f t="shared" si="49"/>
        <v>842.6715002656155</v>
      </c>
      <c r="E398" s="24">
        <f t="shared" si="43"/>
        <v>852.781128083159</v>
      </c>
      <c r="F398" s="25">
        <f t="shared" si="44"/>
        <v>2552.862951127504</v>
      </c>
      <c r="G398" s="25">
        <f t="shared" si="45"/>
        <v>704.5751821871683</v>
      </c>
      <c r="H398" s="26">
        <f t="shared" si="46"/>
        <v>0.4615624843209718</v>
      </c>
      <c r="J398" s="7"/>
    </row>
    <row r="399" spans="1:10" ht="12">
      <c r="A399" s="23">
        <v>388</v>
      </c>
      <c r="B399" s="23">
        <f t="shared" si="47"/>
        <v>1940</v>
      </c>
      <c r="C399" s="24">
        <f t="shared" si="48"/>
        <v>32.333333333333336</v>
      </c>
      <c r="D399" s="32">
        <f t="shared" si="49"/>
        <v>843.1330627499365</v>
      </c>
      <c r="E399" s="24">
        <f t="shared" si="43"/>
        <v>853.1658050499321</v>
      </c>
      <c r="F399" s="25">
        <f t="shared" si="44"/>
        <v>2536.0332216609745</v>
      </c>
      <c r="G399" s="25">
        <f t="shared" si="45"/>
        <v>703.9183382936724</v>
      </c>
      <c r="H399" s="26">
        <f t="shared" si="46"/>
        <v>0.45894749337345286</v>
      </c>
      <c r="J399" s="7"/>
    </row>
    <row r="400" spans="1:10" ht="12">
      <c r="A400" s="23">
        <v>389</v>
      </c>
      <c r="B400" s="23">
        <f t="shared" si="47"/>
        <v>1945</v>
      </c>
      <c r="C400" s="24">
        <f t="shared" si="48"/>
        <v>32.416666666666664</v>
      </c>
      <c r="D400" s="32">
        <f t="shared" si="49"/>
        <v>843.5920102433099</v>
      </c>
      <c r="E400" s="24">
        <f t="shared" si="43"/>
        <v>853.549496927364</v>
      </c>
      <c r="F400" s="25">
        <f t="shared" si="44"/>
        <v>2519.5673139210217</v>
      </c>
      <c r="G400" s="25">
        <f t="shared" si="45"/>
        <v>703.2705554460854</v>
      </c>
      <c r="H400" s="26">
        <f t="shared" si="46"/>
        <v>0.4563876399331651</v>
      </c>
      <c r="J400" s="7"/>
    </row>
    <row r="401" spans="1:10" ht="12">
      <c r="A401" s="23">
        <v>390</v>
      </c>
      <c r="B401" s="23">
        <f t="shared" si="47"/>
        <v>1950</v>
      </c>
      <c r="C401" s="24">
        <f t="shared" si="48"/>
        <v>32.5</v>
      </c>
      <c r="D401" s="32">
        <f t="shared" si="49"/>
        <v>844.0483978832431</v>
      </c>
      <c r="E401" s="24">
        <f t="shared" si="43"/>
        <v>853.9322087478477</v>
      </c>
      <c r="F401" s="25">
        <f t="shared" si="44"/>
        <v>2503.454152909817</v>
      </c>
      <c r="G401" s="25">
        <f t="shared" si="45"/>
        <v>702.631601452721</v>
      </c>
      <c r="H401" s="26">
        <f t="shared" si="46"/>
        <v>0.4538813176054315</v>
      </c>
      <c r="J401" s="7"/>
    </row>
    <row r="402" spans="1:10" ht="12">
      <c r="A402" s="23">
        <v>391</v>
      </c>
      <c r="B402" s="23">
        <f t="shared" si="47"/>
        <v>1955</v>
      </c>
      <c r="C402" s="24">
        <f t="shared" si="48"/>
        <v>32.583333333333336</v>
      </c>
      <c r="D402" s="32">
        <f t="shared" si="49"/>
        <v>844.5022792008485</v>
      </c>
      <c r="E402" s="24">
        <f t="shared" si="43"/>
        <v>854.3139455053121</v>
      </c>
      <c r="F402" s="25">
        <f t="shared" si="44"/>
        <v>2487.6829923938662</v>
      </c>
      <c r="G402" s="25">
        <f t="shared" si="45"/>
        <v>702.0012525340264</v>
      </c>
      <c r="H402" s="26">
        <f t="shared" si="46"/>
        <v>0.45142696096448326</v>
      </c>
      <c r="J402" s="7"/>
    </row>
    <row r="403" spans="1:10" ht="12">
      <c r="A403" s="23">
        <v>392</v>
      </c>
      <c r="B403" s="23">
        <f t="shared" si="47"/>
        <v>1960</v>
      </c>
      <c r="C403" s="24">
        <f t="shared" si="48"/>
        <v>32.666666666666664</v>
      </c>
      <c r="D403" s="32">
        <f t="shared" si="49"/>
        <v>844.953706161813</v>
      </c>
      <c r="E403" s="24">
        <f t="shared" si="43"/>
        <v>854.694712155613</v>
      </c>
      <c r="F403" s="25">
        <f t="shared" si="44"/>
        <v>2472.243407536997</v>
      </c>
      <c r="G403" s="25">
        <f t="shared" si="45"/>
        <v>701.379292962142</v>
      </c>
      <c r="H403" s="26">
        <f t="shared" si="46"/>
        <v>0.44902304514610036</v>
      </c>
      <c r="J403" s="7"/>
    </row>
    <row r="404" spans="1:10" ht="12">
      <c r="A404" s="23">
        <v>393</v>
      </c>
      <c r="B404" s="23">
        <f t="shared" si="47"/>
        <v>1965</v>
      </c>
      <c r="C404" s="24">
        <f t="shared" si="48"/>
        <v>32.75</v>
      </c>
      <c r="D404" s="32">
        <f t="shared" si="49"/>
        <v>845.4027292069591</v>
      </c>
      <c r="E404" s="24">
        <f t="shared" si="43"/>
        <v>855.0745136169187</v>
      </c>
      <c r="F404" s="25">
        <f t="shared" si="44"/>
        <v>2457.125287524268</v>
      </c>
      <c r="G404" s="25">
        <f t="shared" si="45"/>
        <v>700.7655147174235</v>
      </c>
      <c r="H404" s="26">
        <f t="shared" si="46"/>
        <v>0.4466680853917884</v>
      </c>
      <c r="J404" s="7"/>
    </row>
    <row r="405" spans="1:10" ht="12">
      <c r="A405" s="23">
        <v>394</v>
      </c>
      <c r="B405" s="23">
        <f t="shared" si="47"/>
        <v>1970</v>
      </c>
      <c r="C405" s="24">
        <f t="shared" si="48"/>
        <v>32.833333333333336</v>
      </c>
      <c r="D405" s="32">
        <f t="shared" si="49"/>
        <v>845.8493972923509</v>
      </c>
      <c r="E405" s="24">
        <f t="shared" si="43"/>
        <v>855.4533547700918</v>
      </c>
      <c r="F405" s="25">
        <f t="shared" si="44"/>
        <v>2442.318828193242</v>
      </c>
      <c r="G405" s="25">
        <f t="shared" si="45"/>
        <v>700.1597171610655</v>
      </c>
      <c r="H405" s="26">
        <f t="shared" si="46"/>
        <v>0.4443606365498224</v>
      </c>
      <c r="J405" s="7"/>
    </row>
    <row r="406" spans="1:10" ht="12">
      <c r="A406" s="23">
        <v>395</v>
      </c>
      <c r="B406" s="23">
        <f t="shared" si="47"/>
        <v>1975</v>
      </c>
      <c r="C406" s="24">
        <f t="shared" si="48"/>
        <v>32.916666666666664</v>
      </c>
      <c r="D406" s="32">
        <f t="shared" si="49"/>
        <v>846.2937579289007</v>
      </c>
      <c r="E406" s="24">
        <f t="shared" si="43"/>
        <v>855.8312404590647</v>
      </c>
      <c r="F406" s="25">
        <f t="shared" si="44"/>
        <v>2427.8145246841714</v>
      </c>
      <c r="G406" s="25">
        <f t="shared" si="45"/>
        <v>699.561706723006</v>
      </c>
      <c r="H406" s="26">
        <f t="shared" si="46"/>
        <v>0.44209929253748553</v>
      </c>
      <c r="J406" s="7"/>
    </row>
    <row r="407" spans="1:10" ht="12">
      <c r="A407" s="23">
        <v>396</v>
      </c>
      <c r="B407" s="23">
        <f t="shared" si="47"/>
        <v>1980</v>
      </c>
      <c r="C407" s="24">
        <f t="shared" si="48"/>
        <v>33</v>
      </c>
      <c r="D407" s="32">
        <f t="shared" si="49"/>
        <v>846.7358572214382</v>
      </c>
      <c r="E407" s="24">
        <f t="shared" si="43"/>
        <v>856.2081754912123</v>
      </c>
      <c r="F407" s="25">
        <f t="shared" si="44"/>
        <v>2413.603164125453</v>
      </c>
      <c r="G407" s="25">
        <f t="shared" si="45"/>
        <v>698.9712966043434</v>
      </c>
      <c r="H407" s="26">
        <f t="shared" si="46"/>
        <v>0.43988268576959155</v>
      </c>
      <c r="J407" s="7"/>
    </row>
    <row r="408" spans="1:10" ht="12">
      <c r="A408" s="23">
        <v>397</v>
      </c>
      <c r="B408" s="23">
        <f t="shared" si="47"/>
        <v>1985</v>
      </c>
      <c r="C408" s="24">
        <f t="shared" si="48"/>
        <v>33.083333333333336</v>
      </c>
      <c r="D408" s="32">
        <f t="shared" si="49"/>
        <v>847.1757399072078</v>
      </c>
      <c r="E408" s="24">
        <f t="shared" si="43"/>
        <v>856.5841646377181</v>
      </c>
      <c r="F408" s="25">
        <f t="shared" si="44"/>
        <v>2399.6758183632514</v>
      </c>
      <c r="G408" s="25">
        <f t="shared" si="45"/>
        <v>698.3883064935351</v>
      </c>
      <c r="H408" s="26">
        <f t="shared" si="46"/>
        <v>0.43770948655692193</v>
      </c>
      <c r="J408" s="7"/>
    </row>
    <row r="409" spans="1:10" ht="12">
      <c r="A409" s="23">
        <v>398</v>
      </c>
      <c r="B409" s="23">
        <f t="shared" si="47"/>
        <v>1990</v>
      </c>
      <c r="C409" s="24">
        <f t="shared" si="48"/>
        <v>33.166666666666664</v>
      </c>
      <c r="D409" s="32">
        <f t="shared" si="49"/>
        <v>847.6134493937648</v>
      </c>
      <c r="E409" s="24">
        <f t="shared" si="43"/>
        <v>856.959212633937</v>
      </c>
      <c r="F409" s="25">
        <f t="shared" si="44"/>
        <v>2386.0238367471543</v>
      </c>
      <c r="G409" s="25">
        <f t="shared" si="45"/>
        <v>697.8125622956902</v>
      </c>
      <c r="H409" s="26">
        <f t="shared" si="46"/>
        <v>0.4355784024786457</v>
      </c>
      <c r="J409" s="7"/>
    </row>
    <row r="410" spans="1:10" ht="12">
      <c r="A410" s="23">
        <v>399</v>
      </c>
      <c r="B410" s="23">
        <f t="shared" si="47"/>
        <v>1995</v>
      </c>
      <c r="C410" s="24">
        <f t="shared" si="48"/>
        <v>33.25</v>
      </c>
      <c r="D410" s="32">
        <f t="shared" si="49"/>
        <v>848.0490277962434</v>
      </c>
      <c r="E410" s="24">
        <f t="shared" si="43"/>
        <v>857.3333241797528</v>
      </c>
      <c r="F410" s="25">
        <f t="shared" si="44"/>
        <v>2372.638838981925</v>
      </c>
      <c r="G410" s="25">
        <f t="shared" si="45"/>
        <v>697.2438958743057</v>
      </c>
      <c r="H410" s="26">
        <f t="shared" si="46"/>
        <v>0.4334881777323684</v>
      </c>
      <c r="J410" s="7"/>
    </row>
    <row r="411" spans="1:10" ht="12">
      <c r="A411" s="23">
        <v>400</v>
      </c>
      <c r="B411" s="23">
        <f t="shared" si="47"/>
        <v>2000</v>
      </c>
      <c r="C411" s="24">
        <f t="shared" si="48"/>
        <v>33.333333333333336</v>
      </c>
      <c r="D411" s="32">
        <f t="shared" si="49"/>
        <v>848.4825159739758</v>
      </c>
      <c r="E411" s="24">
        <f t="shared" si="43"/>
        <v>857.7065039399322</v>
      </c>
      <c r="F411" s="25">
        <f t="shared" si="44"/>
        <v>2359.5127080529815</v>
      </c>
      <c r="G411" s="25">
        <f t="shared" si="45"/>
        <v>696.6821448048271</v>
      </c>
      <c r="H411" s="26">
        <f t="shared" si="46"/>
        <v>0.4314375924649262</v>
      </c>
      <c r="J411" s="7"/>
    </row>
    <row r="412" spans="1:10" ht="12">
      <c r="A412" s="23">
        <v>401</v>
      </c>
      <c r="B412" s="23">
        <f t="shared" si="47"/>
        <v>2005</v>
      </c>
      <c r="C412" s="24">
        <f t="shared" si="48"/>
        <v>33.416666666666664</v>
      </c>
      <c r="D412" s="32">
        <f t="shared" si="49"/>
        <v>848.9139535664407</v>
      </c>
      <c r="E412" s="24">
        <f t="shared" si="43"/>
        <v>858.0787565444728</v>
      </c>
      <c r="F412" s="25">
        <f t="shared" si="44"/>
        <v>2346.6375832344224</v>
      </c>
      <c r="G412" s="25">
        <f t="shared" si="45"/>
        <v>696.127152139454</v>
      </c>
      <c r="H412" s="26">
        <f t="shared" si="46"/>
        <v>0.4294254620871651</v>
      </c>
      <c r="J412" s="7"/>
    </row>
    <row r="413" spans="1:10" ht="12">
      <c r="A413" s="23">
        <v>402</v>
      </c>
      <c r="B413" s="23">
        <f t="shared" si="47"/>
        <v>2010</v>
      </c>
      <c r="C413" s="24">
        <f t="shared" si="48"/>
        <v>33.5</v>
      </c>
      <c r="D413" s="32">
        <f t="shared" si="49"/>
        <v>849.3433790285278</v>
      </c>
      <c r="E413" s="24">
        <f t="shared" si="43"/>
        <v>858.4500865889487</v>
      </c>
      <c r="F413" s="25">
        <f t="shared" si="44"/>
        <v>2334.0058531865852</v>
      </c>
      <c r="G413" s="25">
        <f t="shared" si="45"/>
        <v>695.578766182638</v>
      </c>
      <c r="H413" s="26">
        <f t="shared" si="46"/>
        <v>0.42745063657553756</v>
      </c>
      <c r="J413" s="7"/>
    </row>
    <row r="414" spans="1:10" ht="12">
      <c r="A414" s="23">
        <v>403</v>
      </c>
      <c r="B414" s="23">
        <f t="shared" si="47"/>
        <v>2015</v>
      </c>
      <c r="C414" s="24">
        <f t="shared" si="48"/>
        <v>33.583333333333336</v>
      </c>
      <c r="D414" s="32">
        <f t="shared" si="49"/>
        <v>849.7708296651033</v>
      </c>
      <c r="E414" s="24">
        <f t="shared" si="43"/>
        <v>858.8204986348507</v>
      </c>
      <c r="F414" s="25">
        <f t="shared" si="44"/>
        <v>2321.6101491480467</v>
      </c>
      <c r="G414" s="25">
        <f t="shared" si="45"/>
        <v>695.0368402767484</v>
      </c>
      <c r="H414" s="26">
        <f t="shared" si="46"/>
        <v>0.42551199976288745</v>
      </c>
      <c r="J414" s="7"/>
    </row>
    <row r="415" spans="1:10" ht="12">
      <c r="A415" s="23">
        <v>404</v>
      </c>
      <c r="B415" s="23">
        <f t="shared" si="47"/>
        <v>2020</v>
      </c>
      <c r="C415" s="24">
        <f t="shared" si="48"/>
        <v>33.666666666666664</v>
      </c>
      <c r="D415" s="32">
        <f t="shared" si="49"/>
        <v>850.1963416648662</v>
      </c>
      <c r="E415" s="24">
        <f t="shared" si="43"/>
        <v>859.1899972099219</v>
      </c>
      <c r="F415" s="25">
        <f t="shared" si="44"/>
        <v>2309.4433382298885</v>
      </c>
      <c r="G415" s="25">
        <f t="shared" si="45"/>
        <v>694.5012325974142</v>
      </c>
      <c r="H415" s="26">
        <f t="shared" si="46"/>
        <v>0.42360846862125423</v>
      </c>
      <c r="J415" s="7"/>
    </row>
    <row r="416" spans="1:10" ht="12">
      <c r="A416" s="23">
        <v>405</v>
      </c>
      <c r="B416" s="23">
        <f t="shared" si="47"/>
        <v>2025</v>
      </c>
      <c r="C416" s="24">
        <f t="shared" si="48"/>
        <v>33.75</v>
      </c>
      <c r="D416" s="32">
        <f t="shared" si="49"/>
        <v>850.6199501334875</v>
      </c>
      <c r="E416" s="24">
        <f t="shared" si="43"/>
        <v>859.5585868084908</v>
      </c>
      <c r="F416" s="25">
        <f t="shared" si="44"/>
        <v>2297.4985168148573</v>
      </c>
      <c r="G416" s="25">
        <f t="shared" si="45"/>
        <v>693.9718059580708</v>
      </c>
      <c r="H416" s="26">
        <f t="shared" si="46"/>
        <v>0.4217389925385087</v>
      </c>
      <c r="J416" s="7"/>
    </row>
    <row r="417" spans="1:10" ht="12">
      <c r="A417" s="23">
        <v>406</v>
      </c>
      <c r="B417" s="23">
        <f t="shared" si="47"/>
        <v>2030</v>
      </c>
      <c r="C417" s="24">
        <f t="shared" si="48"/>
        <v>33.833333333333336</v>
      </c>
      <c r="D417" s="32">
        <f t="shared" si="49"/>
        <v>851.041689126026</v>
      </c>
      <c r="E417" s="24">
        <f t="shared" si="43"/>
        <v>859.9262718917986</v>
      </c>
      <c r="F417" s="25">
        <f t="shared" si="44"/>
        <v>2285.7690040669486</v>
      </c>
      <c r="G417" s="25">
        <f t="shared" si="45"/>
        <v>693.4484276232705</v>
      </c>
      <c r="H417" s="26">
        <f t="shared" si="46"/>
        <v>0.41990255259109555</v>
      </c>
      <c r="J417" s="7"/>
    </row>
    <row r="418" spans="1:10" ht="12">
      <c r="A418" s="23">
        <v>407</v>
      </c>
      <c r="B418" s="23">
        <f t="shared" si="47"/>
        <v>2035</v>
      </c>
      <c r="C418" s="24">
        <f t="shared" si="48"/>
        <v>33.916666666666664</v>
      </c>
      <c r="D418" s="32">
        <f t="shared" si="49"/>
        <v>851.4615916786171</v>
      </c>
      <c r="E418" s="24">
        <f t="shared" si="43"/>
        <v>860.2930568883229</v>
      </c>
      <c r="F418" s="25">
        <f t="shared" si="44"/>
        <v>2274.2483355545237</v>
      </c>
      <c r="G418" s="25">
        <f t="shared" si="45"/>
        <v>692.9309691303306</v>
      </c>
      <c r="H418" s="26">
        <f t="shared" si="46"/>
        <v>0.4180981608146547</v>
      </c>
      <c r="J418" s="7"/>
    </row>
    <row r="419" spans="1:10" ht="12">
      <c r="A419" s="23">
        <v>408</v>
      </c>
      <c r="B419" s="23">
        <f t="shared" si="47"/>
        <v>2040</v>
      </c>
      <c r="C419" s="24">
        <f t="shared" si="48"/>
        <v>34</v>
      </c>
      <c r="D419" s="32">
        <f t="shared" si="49"/>
        <v>851.8796898394318</v>
      </c>
      <c r="E419" s="24">
        <f t="shared" si="43"/>
        <v>860.6589461940987</v>
      </c>
      <c r="F419" s="25">
        <f t="shared" si="44"/>
        <v>2262.930256990666</v>
      </c>
      <c r="G419" s="25">
        <f t="shared" si="45"/>
        <v>692.4193061189259</v>
      </c>
      <c r="H419" s="26">
        <f t="shared" si="46"/>
        <v>0.41632485947434067</v>
      </c>
      <c r="J419" s="7"/>
    </row>
    <row r="420" spans="1:10" ht="12">
      <c r="A420" s="23">
        <v>409</v>
      </c>
      <c r="B420" s="23">
        <f t="shared" si="47"/>
        <v>2045</v>
      </c>
      <c r="C420" s="24">
        <f t="shared" si="48"/>
        <v>34.083333333333336</v>
      </c>
      <c r="D420" s="32">
        <f t="shared" si="49"/>
        <v>852.2960146989061</v>
      </c>
      <c r="E420" s="24">
        <f t="shared" si="43"/>
        <v>861.0239441730338</v>
      </c>
      <c r="F420" s="25">
        <f t="shared" si="44"/>
        <v>2251.8087180926045</v>
      </c>
      <c r="G420" s="25">
        <f t="shared" si="45"/>
        <v>691.9133181682407</v>
      </c>
      <c r="H420" s="26">
        <f t="shared" si="46"/>
        <v>0.41458172033625895</v>
      </c>
      <c r="J420" s="7"/>
    </row>
    <row r="421" spans="1:10" ht="12">
      <c r="A421" s="23">
        <v>410</v>
      </c>
      <c r="B421" s="23">
        <f t="shared" si="47"/>
        <v>2050</v>
      </c>
      <c r="C421" s="24">
        <f t="shared" si="48"/>
        <v>34.166666666666664</v>
      </c>
      <c r="D421" s="32">
        <f t="shared" si="49"/>
        <v>852.7105964192424</v>
      </c>
      <c r="E421" s="24">
        <f t="shared" si="43"/>
        <v>861.3880551572213</v>
      </c>
      <c r="F421" s="25">
        <f t="shared" si="44"/>
        <v>2240.8778665625077</v>
      </c>
      <c r="G421" s="25">
        <f t="shared" si="45"/>
        <v>691.4128886413267</v>
      </c>
      <c r="H421" s="26">
        <f t="shared" si="46"/>
        <v>0.41286784394147097</v>
      </c>
      <c r="J421" s="7"/>
    </row>
    <row r="422" spans="1:10" ht="12">
      <c r="A422" s="23">
        <v>411</v>
      </c>
      <c r="B422" s="23">
        <f t="shared" si="47"/>
        <v>2055</v>
      </c>
      <c r="C422" s="24">
        <f t="shared" si="48"/>
        <v>34.25</v>
      </c>
      <c r="D422" s="32">
        <f t="shared" si="49"/>
        <v>853.1234642631839</v>
      </c>
      <c r="E422" s="24">
        <f t="shared" si="43"/>
        <v>861.7512834472483</v>
      </c>
      <c r="F422" s="25">
        <f t="shared" si="44"/>
        <v>2230.132042192531</v>
      </c>
      <c r="G422" s="25">
        <f t="shared" si="45"/>
        <v>690.9179045363203</v>
      </c>
      <c r="H422" s="26">
        <f t="shared" si="46"/>
        <v>0.4111823588840775</v>
      </c>
      <c r="J422" s="7"/>
    </row>
    <row r="423" spans="1:10" ht="12">
      <c r="A423" s="23">
        <v>412</v>
      </c>
      <c r="B423" s="23">
        <f t="shared" si="47"/>
        <v>2060</v>
      </c>
      <c r="C423" s="24">
        <f t="shared" si="48"/>
        <v>34.333333333333336</v>
      </c>
      <c r="D423" s="32">
        <f t="shared" si="49"/>
        <v>853.534646622068</v>
      </c>
      <c r="E423" s="24">
        <f t="shared" si="43"/>
        <v>862.1136333125002</v>
      </c>
      <c r="F423" s="25">
        <f t="shared" si="44"/>
        <v>2219.5657710931773</v>
      </c>
      <c r="G423" s="25">
        <f t="shared" si="45"/>
        <v>690.4282563441996</v>
      </c>
      <c r="H423" s="26">
        <f t="shared" si="46"/>
        <v>0.40952442109413595</v>
      </c>
      <c r="J423" s="7"/>
    </row>
    <row r="424" spans="1:10" ht="12">
      <c r="A424" s="23">
        <v>413</v>
      </c>
      <c r="B424" s="23">
        <f t="shared" si="47"/>
        <v>2065</v>
      </c>
      <c r="C424" s="24">
        <f t="shared" si="48"/>
        <v>34.416666666666664</v>
      </c>
      <c r="D424" s="32">
        <f t="shared" si="49"/>
        <v>853.9441710431621</v>
      </c>
      <c r="E424" s="24">
        <f t="shared" si="43"/>
        <v>862.475108991462</v>
      </c>
      <c r="F424" s="25">
        <f t="shared" si="44"/>
        <v>2209.1737600480883</v>
      </c>
      <c r="G424" s="25">
        <f t="shared" si="45"/>
        <v>689.9438379127703</v>
      </c>
      <c r="H424" s="26">
        <f t="shared" si="46"/>
        <v>0.40789321312686866</v>
      </c>
      <c r="J424" s="7"/>
    </row>
    <row r="425" spans="1:10" ht="12">
      <c r="A425" s="23">
        <v>414</v>
      </c>
      <c r="B425" s="23">
        <f t="shared" si="47"/>
        <v>2070</v>
      </c>
      <c r="C425" s="24">
        <f t="shared" si="48"/>
        <v>34.5</v>
      </c>
      <c r="D425" s="32">
        <f t="shared" si="49"/>
        <v>854.3520642562889</v>
      </c>
      <c r="E425" s="24">
        <f t="shared" si="43"/>
        <v>862.8357146920162</v>
      </c>
      <c r="F425" s="25">
        <f t="shared" si="44"/>
        <v>2198.950890995192</v>
      </c>
      <c r="G425" s="25">
        <f t="shared" si="45"/>
        <v>689.464546316593</v>
      </c>
      <c r="H425" s="26">
        <f t="shared" si="46"/>
        <v>0.40628794345898767</v>
      </c>
      <c r="J425" s="7"/>
    </row>
    <row r="426" spans="1:10" ht="12">
      <c r="A426" s="23">
        <v>415</v>
      </c>
      <c r="B426" s="23">
        <f t="shared" si="47"/>
        <v>2075</v>
      </c>
      <c r="C426" s="24">
        <f t="shared" si="48"/>
        <v>34.583333333333336</v>
      </c>
      <c r="D426" s="32">
        <f t="shared" si="49"/>
        <v>854.758352199748</v>
      </c>
      <c r="E426" s="24">
        <f t="shared" si="43"/>
        <v>863.1954545917363</v>
      </c>
      <c r="F426" s="25">
        <f t="shared" si="44"/>
        <v>2188.892215633638</v>
      </c>
      <c r="G426" s="25">
        <f t="shared" si="45"/>
        <v>688.9902817325674</v>
      </c>
      <c r="H426" s="26">
        <f t="shared" si="46"/>
        <v>0.40470784579283114</v>
      </c>
      <c r="J426" s="7"/>
    </row>
    <row r="427" spans="1:10" ht="12">
      <c r="A427" s="23">
        <v>416</v>
      </c>
      <c r="B427" s="23">
        <f t="shared" si="47"/>
        <v>2080</v>
      </c>
      <c r="C427" s="24">
        <f t="shared" si="48"/>
        <v>34.666666666666664</v>
      </c>
      <c r="D427" s="32">
        <f t="shared" si="49"/>
        <v>855.1630600455408</v>
      </c>
      <c r="E427" s="24">
        <f t="shared" si="43"/>
        <v>863.5543328381772</v>
      </c>
      <c r="F427" s="25">
        <f t="shared" si="44"/>
        <v>2178.9929501579054</v>
      </c>
      <c r="G427" s="25">
        <f t="shared" si="45"/>
        <v>688.5209473209177</v>
      </c>
      <c r="H427" s="26">
        <f t="shared" si="46"/>
        <v>0.4031521783693236</v>
      </c>
      <c r="J427" s="7"/>
    </row>
    <row r="428" spans="1:10" ht="12">
      <c r="A428" s="23">
        <v>417</v>
      </c>
      <c r="B428" s="23">
        <f t="shared" si="47"/>
        <v>2085</v>
      </c>
      <c r="C428" s="24">
        <f t="shared" si="48"/>
        <v>34.75</v>
      </c>
      <c r="D428" s="32">
        <f t="shared" si="49"/>
        <v>855.56621222391</v>
      </c>
      <c r="E428" s="24">
        <f t="shared" si="43"/>
        <v>863.9123535491619</v>
      </c>
      <c r="F428" s="25">
        <f t="shared" si="44"/>
        <v>2169.2484701175017</v>
      </c>
      <c r="G428" s="25">
        <f t="shared" si="45"/>
        <v>688.0564491113226</v>
      </c>
      <c r="H428" s="26">
        <f t="shared" si="46"/>
        <v>0.40162022329018937</v>
      </c>
      <c r="J428" s="7"/>
    </row>
    <row r="429" spans="1:10" ht="12">
      <c r="A429" s="23">
        <v>418</v>
      </c>
      <c r="B429" s="23">
        <f t="shared" si="47"/>
        <v>2090</v>
      </c>
      <c r="C429" s="24">
        <f t="shared" si="48"/>
        <v>34.833333333333336</v>
      </c>
      <c r="D429" s="32">
        <f t="shared" si="49"/>
        <v>855.9678324472002</v>
      </c>
      <c r="E429" s="24">
        <f t="shared" si="43"/>
        <v>864.2695208130657</v>
      </c>
      <c r="F429" s="25">
        <f t="shared" si="44"/>
        <v>2159.6543054038207</v>
      </c>
      <c r="G429" s="25">
        <f t="shared" si="45"/>
        <v>687.596695893954</v>
      </c>
      <c r="H429" s="26">
        <f t="shared" si="46"/>
        <v>0.4001112858503967</v>
      </c>
      <c r="J429" s="7"/>
    </row>
    <row r="430" spans="1:10" ht="12">
      <c r="A430" s="23">
        <v>419</v>
      </c>
      <c r="B430" s="23">
        <f t="shared" si="47"/>
        <v>2095</v>
      </c>
      <c r="C430" s="24">
        <f t="shared" si="48"/>
        <v>34.916666666666664</v>
      </c>
      <c r="D430" s="32">
        <f t="shared" si="49"/>
        <v>856.3679437330505</v>
      </c>
      <c r="E430" s="24">
        <f t="shared" si="43"/>
        <v>864.6258386890955</v>
      </c>
      <c r="F430" s="25">
        <f t="shared" si="44"/>
        <v>2150.206135360565</v>
      </c>
      <c r="G430" s="25">
        <f t="shared" si="45"/>
        <v>687.1415991151982</v>
      </c>
      <c r="H430" s="26">
        <f t="shared" si="46"/>
        <v>0.3986246938808185</v>
      </c>
      <c r="J430" s="7"/>
    </row>
    <row r="431" spans="1:10" ht="12">
      <c r="A431" s="23">
        <v>420</v>
      </c>
      <c r="B431" s="23">
        <f t="shared" si="47"/>
        <v>2100</v>
      </c>
      <c r="C431" s="24">
        <f t="shared" si="48"/>
        <v>35</v>
      </c>
      <c r="D431" s="32">
        <f t="shared" si="49"/>
        <v>856.7665684269314</v>
      </c>
      <c r="E431" s="24">
        <f t="shared" si="43"/>
        <v>864.9813112075674</v>
      </c>
      <c r="F431" s="25">
        <f t="shared" si="44"/>
        <v>2140.899784019399</v>
      </c>
      <c r="G431" s="25">
        <f t="shared" si="45"/>
        <v>686.6910727778438</v>
      </c>
      <c r="H431" s="26">
        <f t="shared" si="46"/>
        <v>0.39715979710203786</v>
      </c>
      <c r="J431" s="7"/>
    </row>
    <row r="432" spans="1:10" ht="12">
      <c r="A432" s="23">
        <v>421</v>
      </c>
      <c r="B432" s="23">
        <f t="shared" si="47"/>
        <v>2105</v>
      </c>
      <c r="C432" s="24">
        <f t="shared" si="48"/>
        <v>35.083333333333336</v>
      </c>
      <c r="D432" s="32">
        <f t="shared" si="49"/>
        <v>857.1637282240334</v>
      </c>
      <c r="E432" s="24">
        <f t="shared" si="43"/>
        <v>865.3359423701795</v>
      </c>
      <c r="F432" s="25">
        <f t="shared" si="44"/>
        <v>2131.7312154591664</v>
      </c>
      <c r="G432" s="25">
        <f t="shared" si="45"/>
        <v>686.2450333455301</v>
      </c>
      <c r="H432" s="26">
        <f t="shared" si="46"/>
        <v>0.3957159664895823</v>
      </c>
      <c r="J432" s="7"/>
    </row>
    <row r="433" spans="1:10" ht="12">
      <c r="A433" s="23">
        <v>422</v>
      </c>
      <c r="B433" s="23">
        <f t="shared" si="47"/>
        <v>2110</v>
      </c>
      <c r="C433" s="24">
        <f t="shared" si="48"/>
        <v>35.166666666666664</v>
      </c>
      <c r="D433" s="32">
        <f t="shared" si="49"/>
        <v>857.559444190523</v>
      </c>
      <c r="E433" s="24">
        <f t="shared" si="43"/>
        <v>865.6897361502828</v>
      </c>
      <c r="F433" s="25">
        <f t="shared" si="44"/>
        <v>2122.696529285832</v>
      </c>
      <c r="G433" s="25">
        <f t="shared" si="45"/>
        <v>685.8033996512636</v>
      </c>
      <c r="H433" s="26">
        <f t="shared" si="46"/>
        <v>0.39429259365061875</v>
      </c>
      <c r="J433" s="7"/>
    </row>
    <row r="434" spans="1:10" ht="12">
      <c r="A434" s="23">
        <v>423</v>
      </c>
      <c r="B434" s="23">
        <f t="shared" si="47"/>
        <v>2115</v>
      </c>
      <c r="C434" s="24">
        <f t="shared" si="48"/>
        <v>35.25</v>
      </c>
      <c r="D434" s="32">
        <f t="shared" si="49"/>
        <v>857.9537367841737</v>
      </c>
      <c r="E434" s="24">
        <f t="shared" si="43"/>
        <v>866.0426964931474</v>
      </c>
      <c r="F434" s="25">
        <f t="shared" si="44"/>
        <v>2113.7919562341967</v>
      </c>
      <c r="G434" s="25">
        <f t="shared" si="45"/>
        <v>685.3660928098138</v>
      </c>
      <c r="H434" s="26">
        <f t="shared" si="46"/>
        <v>0.39288909021284</v>
      </c>
      <c r="J434" s="7"/>
    </row>
    <row r="435" spans="1:10" ht="12">
      <c r="A435" s="23">
        <v>424</v>
      </c>
      <c r="B435" s="23">
        <f t="shared" si="47"/>
        <v>2120</v>
      </c>
      <c r="C435" s="24">
        <f t="shared" si="48"/>
        <v>35.333333333333336</v>
      </c>
      <c r="D435" s="32">
        <f t="shared" si="49"/>
        <v>858.3466258743865</v>
      </c>
      <c r="E435" s="24">
        <f t="shared" si="43"/>
        <v>866.394827316228</v>
      </c>
      <c r="F435" s="25">
        <f t="shared" si="44"/>
        <v>2105.0138538888946</v>
      </c>
      <c r="G435" s="25">
        <f t="shared" si="45"/>
        <v>684.9330361338154</v>
      </c>
      <c r="H435" s="26">
        <f t="shared" si="46"/>
        <v>0.391504887225588</v>
      </c>
      <c r="J435" s="7"/>
    </row>
    <row r="436" spans="1:10" ht="12">
      <c r="A436" s="23">
        <v>425</v>
      </c>
      <c r="B436" s="23">
        <f t="shared" si="47"/>
        <v>2125</v>
      </c>
      <c r="C436" s="24">
        <f t="shared" si="48"/>
        <v>35.416666666666664</v>
      </c>
      <c r="D436" s="32">
        <f t="shared" si="49"/>
        <v>858.7381307616121</v>
      </c>
      <c r="E436" s="24">
        <f t="shared" si="43"/>
        <v>866.7461325094232</v>
      </c>
      <c r="F436" s="25">
        <f t="shared" si="44"/>
        <v>2096.358702521969</v>
      </c>
      <c r="G436" s="25">
        <f t="shared" si="45"/>
        <v>684.5041550534046</v>
      </c>
      <c r="H436" s="26">
        <f t="shared" si="46"/>
        <v>0.39013943457319444</v>
      </c>
      <c r="J436" s="7"/>
    </row>
    <row r="437" spans="1:10" ht="12">
      <c r="A437" s="23">
        <v>426</v>
      </c>
      <c r="B437" s="23">
        <f t="shared" si="47"/>
        <v>2130</v>
      </c>
      <c r="C437" s="24">
        <f t="shared" si="48"/>
        <v>35.5</v>
      </c>
      <c r="D437" s="32">
        <f t="shared" si="49"/>
        <v>859.1282701961852</v>
      </c>
      <c r="E437" s="24">
        <f t="shared" si="43"/>
        <v>867.0966159353344</v>
      </c>
      <c r="F437" s="25">
        <f t="shared" si="44"/>
        <v>2087.823101046805</v>
      </c>
      <c r="G437" s="25">
        <f t="shared" si="45"/>
        <v>684.0793770392333</v>
      </c>
      <c r="H437" s="26">
        <f t="shared" si="46"/>
        <v>0.3887922004009587</v>
      </c>
      <c r="J437" s="7"/>
    </row>
    <row r="438" spans="1:10" ht="12">
      <c r="A438" s="23">
        <v>427</v>
      </c>
      <c r="B438" s="23">
        <f t="shared" si="47"/>
        <v>2135</v>
      </c>
      <c r="C438" s="24">
        <f t="shared" si="48"/>
        <v>35.583333333333336</v>
      </c>
      <c r="D438" s="32">
        <f t="shared" si="49"/>
        <v>859.5170623965862</v>
      </c>
      <c r="E438" s="24">
        <f t="shared" si="43"/>
        <v>867.4462814295199</v>
      </c>
      <c r="F438" s="25">
        <f t="shared" si="44"/>
        <v>2079.4037630864837</v>
      </c>
      <c r="G438" s="25">
        <f t="shared" si="45"/>
        <v>683.6586315287063</v>
      </c>
      <c r="H438" s="26">
        <f t="shared" si="46"/>
        <v>0.38746267055384154</v>
      </c>
      <c r="J438" s="7"/>
    </row>
    <row r="439" spans="1:10" ht="12">
      <c r="A439" s="23">
        <v>428</v>
      </c>
      <c r="B439" s="23">
        <f t="shared" si="47"/>
        <v>2140</v>
      </c>
      <c r="C439" s="24">
        <f t="shared" si="48"/>
        <v>35.666666666666664</v>
      </c>
      <c r="D439" s="32">
        <f t="shared" si="49"/>
        <v>859.9045250671401</v>
      </c>
      <c r="E439" s="24">
        <f t="shared" si="43"/>
        <v>867.7951328007473</v>
      </c>
      <c r="F439" s="25">
        <f t="shared" si="44"/>
        <v>2071.097513154109</v>
      </c>
      <c r="G439" s="25">
        <f t="shared" si="45"/>
        <v>683.2418498552975</v>
      </c>
      <c r="H439" s="26">
        <f t="shared" si="46"/>
        <v>0.38615034802783327</v>
      </c>
      <c r="J439" s="7"/>
    </row>
    <row r="440" spans="1:10" ht="12">
      <c r="A440" s="23">
        <v>429</v>
      </c>
      <c r="B440" s="23">
        <f t="shared" si="47"/>
        <v>2145</v>
      </c>
      <c r="C440" s="24">
        <f t="shared" si="48"/>
        <v>35.75</v>
      </c>
      <c r="D440" s="32">
        <f t="shared" si="49"/>
        <v>860.2906754151679</v>
      </c>
      <c r="E440" s="24">
        <f t="shared" si="43"/>
        <v>868.1431738312423</v>
      </c>
      <c r="F440" s="25">
        <f t="shared" si="44"/>
        <v>2062.901282943238</v>
      </c>
      <c r="G440" s="25">
        <f t="shared" si="45"/>
        <v>682.8289651808054</v>
      </c>
      <c r="H440" s="26">
        <f t="shared" si="46"/>
        <v>0.38485475243404954</v>
      </c>
      <c r="J440" s="7"/>
    </row>
    <row r="441" spans="1:10" ht="12">
      <c r="A441" s="23">
        <v>430</v>
      </c>
      <c r="B441" s="23">
        <f t="shared" si="47"/>
        <v>2150</v>
      </c>
      <c r="C441" s="24">
        <f t="shared" si="48"/>
        <v>35.833333333333336</v>
      </c>
      <c r="D441" s="32">
        <f t="shared" si="49"/>
        <v>860.675530167602</v>
      </c>
      <c r="E441" s="24">
        <f t="shared" si="43"/>
        <v>868.4904082769347</v>
      </c>
      <c r="F441" s="25">
        <f t="shared" si="44"/>
        <v>2054.8121077263513</v>
      </c>
      <c r="G441" s="25">
        <f t="shared" si="45"/>
        <v>682.4199124304188</v>
      </c>
      <c r="H441" s="26">
        <f t="shared" si="46"/>
        <v>0.3835754194755441</v>
      </c>
      <c r="J441" s="7"/>
    </row>
    <row r="442" spans="1:10" ht="12">
      <c r="A442" s="23">
        <v>431</v>
      </c>
      <c r="B442" s="23">
        <f t="shared" si="47"/>
        <v>2155</v>
      </c>
      <c r="C442" s="24">
        <f t="shared" si="48"/>
        <v>35.916666666666664</v>
      </c>
      <c r="D442" s="32">
        <f t="shared" si="49"/>
        <v>861.0591055870775</v>
      </c>
      <c r="E442" s="24">
        <f t="shared" si="43"/>
        <v>868.8368398677011</v>
      </c>
      <c r="F442" s="25">
        <f t="shared" si="44"/>
        <v>2046.8271228604117</v>
      </c>
      <c r="G442" s="25">
        <f t="shared" si="45"/>
        <v>682.0146282304634</v>
      </c>
      <c r="H442" s="26">
        <f t="shared" si="46"/>
        <v>0.3823119004370234</v>
      </c>
      <c r="J442" s="7"/>
    </row>
    <row r="443" spans="1:10" ht="12">
      <c r="A443" s="23">
        <v>432</v>
      </c>
      <c r="B443" s="23">
        <f t="shared" si="47"/>
        <v>2160</v>
      </c>
      <c r="C443" s="24">
        <f t="shared" si="48"/>
        <v>36</v>
      </c>
      <c r="D443" s="32">
        <f t="shared" si="49"/>
        <v>861.4414174875145</v>
      </c>
      <c r="E443" s="24">
        <f t="shared" si="43"/>
        <v>869.1824723076062</v>
      </c>
      <c r="F443" s="25">
        <f t="shared" si="44"/>
        <v>2038.9435603953725</v>
      </c>
      <c r="G443" s="25">
        <f t="shared" si="45"/>
        <v>681.6130508487129</v>
      </c>
      <c r="H443" s="26">
        <f t="shared" si="46"/>
        <v>0.38106376168703243</v>
      </c>
      <c r="J443" s="7"/>
    </row>
    <row r="444" spans="1:10" ht="12">
      <c r="A444" s="23">
        <v>433</v>
      </c>
      <c r="B444" s="23">
        <f t="shared" si="47"/>
        <v>2165</v>
      </c>
      <c r="C444" s="24">
        <f t="shared" si="48"/>
        <v>36.083333333333336</v>
      </c>
      <c r="D444" s="32">
        <f t="shared" si="49"/>
        <v>861.8224812492016</v>
      </c>
      <c r="E444" s="24">
        <f t="shared" si="43"/>
        <v>869.5273092751398</v>
      </c>
      <c r="F444" s="25">
        <f t="shared" si="44"/>
        <v>2031.158745785977</v>
      </c>
      <c r="G444" s="25">
        <f t="shared" si="45"/>
        <v>681.2151201371496</v>
      </c>
      <c r="H444" s="26">
        <f t="shared" si="46"/>
        <v>0.37983058419300214</v>
      </c>
      <c r="J444" s="7"/>
    </row>
    <row r="445" spans="1:10" ht="12">
      <c r="A445" s="23">
        <v>434</v>
      </c>
      <c r="B445" s="23">
        <f t="shared" si="47"/>
        <v>2170</v>
      </c>
      <c r="C445" s="24">
        <f t="shared" si="48"/>
        <v>36.166666666666664</v>
      </c>
      <c r="D445" s="32">
        <f t="shared" si="49"/>
        <v>862.2023118333946</v>
      </c>
      <c r="E445" s="24">
        <f t="shared" si="43"/>
        <v>869.8713544234522</v>
      </c>
      <c r="F445" s="25">
        <f t="shared" si="44"/>
        <v>2023.4700947021904</v>
      </c>
      <c r="G445" s="25">
        <f t="shared" si="45"/>
        <v>680.8207774770652</v>
      </c>
      <c r="H445" s="26">
        <f t="shared" si="46"/>
        <v>0.37861196304859895</v>
      </c>
      <c r="J445" s="7"/>
    </row>
    <row r="446" spans="1:10" ht="12">
      <c r="A446" s="23">
        <v>435</v>
      </c>
      <c r="B446" s="23">
        <f t="shared" si="47"/>
        <v>2175</v>
      </c>
      <c r="C446" s="24">
        <f t="shared" si="48"/>
        <v>36.25</v>
      </c>
      <c r="D446" s="32">
        <f t="shared" si="49"/>
        <v>862.5809237964431</v>
      </c>
      <c r="E446" s="24">
        <f t="shared" si="43"/>
        <v>870.2146113805856</v>
      </c>
      <c r="F446" s="25">
        <f t="shared" si="44"/>
        <v>2015.8751099383835</v>
      </c>
      <c r="G446" s="25">
        <f t="shared" si="45"/>
        <v>680.4299657263974</v>
      </c>
      <c r="H446" s="26">
        <f t="shared" si="46"/>
        <v>0.37740750701369624</v>
      </c>
      <c r="J446" s="7"/>
    </row>
    <row r="447" spans="1:10" ht="12">
      <c r="A447" s="23">
        <v>436</v>
      </c>
      <c r="B447" s="23">
        <f t="shared" si="47"/>
        <v>2180</v>
      </c>
      <c r="C447" s="24">
        <f t="shared" si="48"/>
        <v>36.333333333333336</v>
      </c>
      <c r="D447" s="32">
        <f t="shared" si="49"/>
        <v>862.9583313034568</v>
      </c>
      <c r="E447" s="24">
        <f t="shared" si="43"/>
        <v>870.5570837497044</v>
      </c>
      <c r="F447" s="25">
        <f t="shared" si="44"/>
        <v>2008.3713784171136</v>
      </c>
      <c r="G447" s="25">
        <f t="shared" si="45"/>
        <v>680.0426291692064</v>
      </c>
      <c r="H447" s="26">
        <f t="shared" si="46"/>
        <v>0.37621683806646966</v>
      </c>
      <c r="J447" s="7"/>
    </row>
    <row r="448" spans="1:10" ht="12">
      <c r="A448" s="23">
        <v>437</v>
      </c>
      <c r="B448" s="23">
        <f t="shared" si="47"/>
        <v>2185</v>
      </c>
      <c r="C448" s="24">
        <f t="shared" si="48"/>
        <v>36.416666666666664</v>
      </c>
      <c r="D448" s="32">
        <f t="shared" si="49"/>
        <v>863.3345481415233</v>
      </c>
      <c r="E448" s="24">
        <f t="shared" si="43"/>
        <v>870.8987751093218</v>
      </c>
      <c r="F448" s="25">
        <f t="shared" si="44"/>
        <v>2000.9565682869693</v>
      </c>
      <c r="G448" s="25">
        <f t="shared" si="45"/>
        <v>679.6587134671942</v>
      </c>
      <c r="H448" s="26">
        <f t="shared" si="46"/>
        <v>0.37503959096778755</v>
      </c>
      <c r="J448" s="7"/>
    </row>
    <row r="449" spans="1:10" ht="12">
      <c r="A449" s="23">
        <v>438</v>
      </c>
      <c r="B449" s="23">
        <f t="shared" si="47"/>
        <v>2190</v>
      </c>
      <c r="C449" s="24">
        <f t="shared" si="48"/>
        <v>36.5</v>
      </c>
      <c r="D449" s="32">
        <f t="shared" si="49"/>
        <v>863.7095877324911</v>
      </c>
      <c r="E449" s="24">
        <f t="shared" si="43"/>
        <v>871.2396890135246</v>
      </c>
      <c r="F449" s="25">
        <f t="shared" si="44"/>
        <v>1993.6284261112505</v>
      </c>
      <c r="G449" s="25">
        <f t="shared" si="45"/>
        <v>679.2781656131779</v>
      </c>
      <c r="H449" s="26">
        <f t="shared" si="46"/>
        <v>0.3738754128375482</v>
      </c>
      <c r="J449" s="7"/>
    </row>
    <row r="450" spans="1:10" ht="12">
      <c r="A450" s="23">
        <v>439</v>
      </c>
      <c r="B450" s="23">
        <f t="shared" si="47"/>
        <v>2195</v>
      </c>
      <c r="C450" s="24">
        <f t="shared" si="48"/>
        <v>36.583333333333336</v>
      </c>
      <c r="D450" s="32">
        <f t="shared" si="49"/>
        <v>864.0834631453286</v>
      </c>
      <c r="E450" s="24">
        <f t="shared" si="43"/>
        <v>871.5798289921943</v>
      </c>
      <c r="F450" s="25">
        <f t="shared" si="44"/>
        <v>1986.3847741455438</v>
      </c>
      <c r="G450" s="25">
        <f t="shared" si="45"/>
        <v>678.9009338864316</v>
      </c>
      <c r="H450" s="26">
        <f t="shared" si="46"/>
        <v>0.37272396274284253</v>
      </c>
      <c r="J450" s="7"/>
    </row>
    <row r="451" spans="1:10" ht="12">
      <c r="A451" s="23">
        <v>440</v>
      </c>
      <c r="B451" s="23">
        <f t="shared" si="47"/>
        <v>2200</v>
      </c>
      <c r="C451" s="24">
        <f t="shared" si="48"/>
        <v>36.666666666666664</v>
      </c>
      <c r="D451" s="32">
        <f t="shared" si="49"/>
        <v>864.4561871080714</v>
      </c>
      <c r="E451" s="24">
        <f t="shared" si="43"/>
        <v>871.9191985512266</v>
      </c>
      <c r="F451" s="25">
        <f t="shared" si="44"/>
        <v>1979.2235077025498</v>
      </c>
      <c r="G451" s="25">
        <f t="shared" si="45"/>
        <v>678.5269678098143</v>
      </c>
      <c r="H451" s="26">
        <f t="shared" si="46"/>
        <v>0.37158491129786864</v>
      </c>
      <c r="J451" s="7"/>
    </row>
    <row r="452" spans="1:10" ht="12">
      <c r="A452" s="23">
        <v>441</v>
      </c>
      <c r="B452" s="23">
        <f t="shared" si="47"/>
        <v>2205</v>
      </c>
      <c r="C452" s="24">
        <f t="shared" si="48"/>
        <v>36.75</v>
      </c>
      <c r="D452" s="32">
        <f t="shared" si="49"/>
        <v>864.8277720193693</v>
      </c>
      <c r="E452" s="24">
        <f t="shared" si="43"/>
        <v>872.2578011727489</v>
      </c>
      <c r="F452" s="25">
        <f t="shared" si="44"/>
        <v>1972.1425926004658</v>
      </c>
      <c r="G452" s="25">
        <f t="shared" si="45"/>
        <v>678.1562181086065</v>
      </c>
      <c r="H452" s="26">
        <f t="shared" si="46"/>
        <v>0.3704579402751243</v>
      </c>
      <c r="J452" s="7"/>
    </row>
    <row r="453" spans="1:10" ht="12">
      <c r="A453" s="23">
        <v>442</v>
      </c>
      <c r="B453" s="23">
        <f t="shared" si="47"/>
        <v>2210</v>
      </c>
      <c r="C453" s="24">
        <f t="shared" si="48"/>
        <v>36.833333333333336</v>
      </c>
      <c r="D453" s="32">
        <f t="shared" si="49"/>
        <v>865.1982299596444</v>
      </c>
      <c r="E453" s="24">
        <f t="shared" si="43"/>
        <v>872.5956403153339</v>
      </c>
      <c r="F453" s="25">
        <f t="shared" si="44"/>
        <v>1965.1400626953514</v>
      </c>
      <c r="G453" s="25">
        <f t="shared" si="45"/>
        <v>677.7886366709811</v>
      </c>
      <c r="H453" s="26">
        <f t="shared" si="46"/>
        <v>0.3693427422281702</v>
      </c>
      <c r="J453" s="7"/>
    </row>
    <row r="454" spans="1:10" ht="12">
      <c r="A454" s="23">
        <v>443</v>
      </c>
      <c r="B454" s="23">
        <f t="shared" si="47"/>
        <v>2215</v>
      </c>
      <c r="C454" s="24">
        <f t="shared" si="48"/>
        <v>36.916666666666664</v>
      </c>
      <c r="D454" s="32">
        <f t="shared" si="49"/>
        <v>865.5675727018726</v>
      </c>
      <c r="E454" s="24">
        <f t="shared" si="43"/>
        <v>872.9327194142113</v>
      </c>
      <c r="F454" s="25">
        <f t="shared" si="44"/>
        <v>1958.2140174924134</v>
      </c>
      <c r="G454" s="25">
        <f t="shared" si="45"/>
        <v>677.4241765100369</v>
      </c>
      <c r="H454" s="26">
        <f t="shared" si="46"/>
        <v>0.3682390201252146</v>
      </c>
      <c r="J454" s="7"/>
    </row>
    <row r="455" spans="1:10" ht="12">
      <c r="A455" s="23">
        <v>444</v>
      </c>
      <c r="B455" s="23">
        <f t="shared" si="47"/>
        <v>2220</v>
      </c>
      <c r="C455" s="24">
        <f t="shared" si="48"/>
        <v>37</v>
      </c>
      <c r="D455" s="32">
        <f t="shared" si="49"/>
        <v>865.9358117219978</v>
      </c>
      <c r="E455" s="24">
        <f t="shared" si="43"/>
        <v>873.2690418814789</v>
      </c>
      <c r="F455" s="25">
        <f t="shared" si="44"/>
        <v>1951.3626198364186</v>
      </c>
      <c r="G455" s="25">
        <f t="shared" si="45"/>
        <v>677.0627917273271</v>
      </c>
      <c r="H455" s="26">
        <f t="shared" si="46"/>
        <v>0.3671464869937492</v>
      </c>
      <c r="J455" s="7"/>
    </row>
    <row r="456" spans="1:10" ht="12">
      <c r="A456" s="23">
        <v>445</v>
      </c>
      <c r="B456" s="23">
        <f t="shared" si="47"/>
        <v>2225</v>
      </c>
      <c r="C456" s="24">
        <f t="shared" si="48"/>
        <v>37.083333333333336</v>
      </c>
      <c r="D456" s="32">
        <f t="shared" si="49"/>
        <v>866.3029582089915</v>
      </c>
      <c r="E456" s="24">
        <f t="shared" si="43"/>
        <v>873.6046111063081</v>
      </c>
      <c r="F456" s="25">
        <f t="shared" si="44"/>
        <v>1944.5840936778886</v>
      </c>
      <c r="G456" s="25">
        <f t="shared" si="45"/>
        <v>676.7044374778184</v>
      </c>
      <c r="H456" s="26">
        <f t="shared" si="46"/>
        <v>0.3660648655757904</v>
      </c>
      <c r="J456" s="7"/>
    </row>
    <row r="457" spans="1:10" ht="12">
      <c r="A457" s="23">
        <v>446</v>
      </c>
      <c r="B457" s="23">
        <f t="shared" si="47"/>
        <v>2230</v>
      </c>
      <c r="C457" s="24">
        <f t="shared" si="48"/>
        <v>37.166666666666664</v>
      </c>
      <c r="D457" s="32">
        <f t="shared" si="49"/>
        <v>866.6690230745673</v>
      </c>
      <c r="E457" s="24">
        <f t="shared" si="43"/>
        <v>873.9394304551496</v>
      </c>
      <c r="F457" s="25">
        <f t="shared" si="44"/>
        <v>1937.8767219132064</v>
      </c>
      <c r="G457" s="25">
        <f t="shared" si="45"/>
        <v>676.3490699362201</v>
      </c>
      <c r="H457" s="26">
        <f t="shared" si="46"/>
        <v>0.36499388799354876</v>
      </c>
      <c r="J457" s="7"/>
    </row>
    <row r="458" spans="1:10" ht="12">
      <c r="A458" s="23">
        <v>447</v>
      </c>
      <c r="B458" s="23">
        <f t="shared" si="47"/>
        <v>2235</v>
      </c>
      <c r="C458" s="24">
        <f t="shared" si="48"/>
        <v>37.25</v>
      </c>
      <c r="D458" s="32">
        <f t="shared" si="49"/>
        <v>867.0340169625609</v>
      </c>
      <c r="E458" s="24">
        <f t="shared" si="43"/>
        <v>874.2735032719364</v>
      </c>
      <c r="F458" s="25">
        <f t="shared" si="44"/>
        <v>1931.2388442970587</v>
      </c>
      <c r="G458" s="25">
        <f t="shared" si="45"/>
        <v>675.9966462646206</v>
      </c>
      <c r="H458" s="26">
        <f t="shared" si="46"/>
        <v>0.3639332954253971</v>
      </c>
      <c r="J458" s="7"/>
    </row>
    <row r="459" spans="1:10" ht="12">
      <c r="A459" s="23">
        <v>448</v>
      </c>
      <c r="B459" s="23">
        <f t="shared" si="47"/>
        <v>2240</v>
      </c>
      <c r="C459" s="24">
        <f t="shared" si="48"/>
        <v>37.333333333333336</v>
      </c>
      <c r="D459" s="32">
        <f t="shared" si="49"/>
        <v>867.3979502579863</v>
      </c>
      <c r="E459" s="24">
        <f aca="true" t="shared" si="50" ref="E459:E522">20+345*LOG(8*(B459+delta_t/2)/60+1)</f>
        <v>874.6068328782836</v>
      </c>
      <c r="F459" s="25">
        <f aca="true" t="shared" si="51" ref="F459:F522">alfa_c*(E459-D459)+k_sh*0.0000000577*eps_r*((E459+273.15)^4-(D459+273.15)^4)</f>
        <v>1924.6688554248324</v>
      </c>
      <c r="G459" s="25">
        <f aca="true" t="shared" si="52" ref="G459:G522">IF(steel&lt;&gt;1,IF(D459&lt;600,425+0.773*D459-0.00169*D459^2+0.00000222*D459^3,IF(D459&lt;735,666+13002/(738-D459),IF(D459&lt;900,545+17820/(D459-731),650))),450+0.28*D459-0.000291*D459^2+0.000000134*D459^3)</f>
        <v>675.64712458138</v>
      </c>
      <c r="H459" s="26">
        <f aca="true" t="shared" si="53" ref="H459:H522">F459/7850/G459*fatt_sez*delta_t</f>
        <v>0.362882837791845</v>
      </c>
      <c r="J459" s="7"/>
    </row>
    <row r="460" spans="1:10" ht="12">
      <c r="A460" s="23">
        <v>449</v>
      </c>
      <c r="B460" s="23">
        <f aca="true" t="shared" si="54" ref="B460:B523">B459+delta_t</f>
        <v>2245</v>
      </c>
      <c r="C460" s="24">
        <f aca="true" t="shared" si="55" ref="C460:C523">B460/60</f>
        <v>37.416666666666664</v>
      </c>
      <c r="D460" s="32">
        <f aca="true" t="shared" si="56" ref="D460:D523">D459+H459</f>
        <v>867.7608330957781</v>
      </c>
      <c r="E460" s="24">
        <f t="shared" si="50"/>
        <v>874.9394225736864</v>
      </c>
      <c r="F460" s="25">
        <f t="shared" si="51"/>
        <v>1918.165202782502</v>
      </c>
      <c r="G460" s="25">
        <f t="shared" si="52"/>
        <v>675.3004639312197</v>
      </c>
      <c r="H460" s="26">
        <f t="shared" si="53"/>
        <v>0.36184227345120934</v>
      </c>
      <c r="J460" s="7"/>
    </row>
    <row r="461" spans="1:10" ht="12">
      <c r="A461" s="23">
        <v>450</v>
      </c>
      <c r="B461" s="23">
        <f t="shared" si="54"/>
        <v>2250</v>
      </c>
      <c r="C461" s="24">
        <f t="shared" si="55"/>
        <v>37.5</v>
      </c>
      <c r="D461" s="32">
        <f t="shared" si="56"/>
        <v>868.1226753692293</v>
      </c>
      <c r="E461" s="24">
        <f t="shared" si="50"/>
        <v>875.2712756357167</v>
      </c>
      <c r="F461" s="25">
        <f t="shared" si="51"/>
        <v>1911.7263848633897</v>
      </c>
      <c r="G461" s="25">
        <f t="shared" si="52"/>
        <v>674.9566242564638</v>
      </c>
      <c r="H461" s="26">
        <f t="shared" si="53"/>
        <v>0.36081136890500587</v>
      </c>
      <c r="J461" s="7"/>
    </row>
    <row r="462" spans="1:10" ht="12">
      <c r="A462" s="23">
        <v>451</v>
      </c>
      <c r="B462" s="23">
        <f t="shared" si="54"/>
        <v>2255</v>
      </c>
      <c r="C462" s="24">
        <f t="shared" si="55"/>
        <v>37.583333333333336</v>
      </c>
      <c r="D462" s="32">
        <f t="shared" si="56"/>
        <v>868.4834867381344</v>
      </c>
      <c r="E462" s="24">
        <f t="shared" si="50"/>
        <v>875.6023953202169</v>
      </c>
      <c r="F462" s="25">
        <f t="shared" si="51"/>
        <v>1905.350949348714</v>
      </c>
      <c r="G462" s="25">
        <f t="shared" si="52"/>
        <v>674.6155663693769</v>
      </c>
      <c r="H462" s="26">
        <f t="shared" si="53"/>
        <v>0.3597898985126201</v>
      </c>
      <c r="J462" s="7"/>
    </row>
    <row r="463" spans="1:10" ht="12">
      <c r="A463" s="23">
        <v>452</v>
      </c>
      <c r="B463" s="23">
        <f t="shared" si="54"/>
        <v>2260</v>
      </c>
      <c r="C463" s="24">
        <f t="shared" si="55"/>
        <v>37.666666666666664</v>
      </c>
      <c r="D463" s="32">
        <f t="shared" si="56"/>
        <v>868.843276636647</v>
      </c>
      <c r="E463" s="24">
        <f t="shared" si="50"/>
        <v>875.9327848614909</v>
      </c>
      <c r="F463" s="25">
        <f t="shared" si="51"/>
        <v>1899.037491350089</v>
      </c>
      <c r="G463" s="25">
        <f t="shared" si="52"/>
        <v>674.2772519255566</v>
      </c>
      <c r="H463" s="26">
        <f t="shared" si="53"/>
        <v>0.35877764421503955</v>
      </c>
      <c r="J463" s="7"/>
    </row>
    <row r="464" spans="1:10" ht="12">
      <c r="A464" s="23">
        <v>453</v>
      </c>
      <c r="B464" s="23">
        <f t="shared" si="54"/>
        <v>2265</v>
      </c>
      <c r="C464" s="24">
        <f t="shared" si="55"/>
        <v>37.75</v>
      </c>
      <c r="D464" s="32">
        <f t="shared" si="56"/>
        <v>869.2020542808621</v>
      </c>
      <c r="E464" s="24">
        <f t="shared" si="50"/>
        <v>876.2624474724938</v>
      </c>
      <c r="F464" s="25">
        <f t="shared" si="51"/>
        <v>1892.7846517128305</v>
      </c>
      <c r="G464" s="25">
        <f t="shared" si="52"/>
        <v>673.9416433983332</v>
      </c>
      <c r="H464" s="26">
        <f t="shared" si="53"/>
        <v>0.3577743952675574</v>
      </c>
      <c r="J464" s="7"/>
    </row>
    <row r="465" spans="1:10" ht="12">
      <c r="A465" s="23">
        <v>454</v>
      </c>
      <c r="B465" s="23">
        <f t="shared" si="54"/>
        <v>2270</v>
      </c>
      <c r="C465" s="24">
        <f t="shared" si="55"/>
        <v>37.833333333333336</v>
      </c>
      <c r="D465" s="32">
        <f t="shared" si="56"/>
        <v>869.5598286761297</v>
      </c>
      <c r="E465" s="24">
        <f t="shared" si="50"/>
        <v>876.59138634502</v>
      </c>
      <c r="F465" s="25">
        <f t="shared" si="51"/>
        <v>1886.5911153778825</v>
      </c>
      <c r="G465" s="25">
        <f t="shared" si="52"/>
        <v>673.6087040541349</v>
      </c>
      <c r="H465" s="26">
        <f t="shared" si="53"/>
        <v>0.3567799479811542</v>
      </c>
      <c r="J465" s="7"/>
    </row>
    <row r="466" spans="1:10" ht="12">
      <c r="A466" s="23">
        <v>455</v>
      </c>
      <c r="B466" s="23">
        <f t="shared" si="54"/>
        <v>2275</v>
      </c>
      <c r="C466" s="24">
        <f t="shared" si="55"/>
        <v>37.916666666666664</v>
      </c>
      <c r="D466" s="32">
        <f t="shared" si="56"/>
        <v>869.9166086241108</v>
      </c>
      <c r="E466" s="24">
        <f t="shared" si="50"/>
        <v>876.9196046498884</v>
      </c>
      <c r="F466" s="25">
        <f t="shared" si="51"/>
        <v>1880.4556098005862</v>
      </c>
      <c r="G466" s="25">
        <f t="shared" si="52"/>
        <v>673.278397928778</v>
      </c>
      <c r="H466" s="26">
        <f t="shared" si="53"/>
        <v>0.3557941054723336</v>
      </c>
      <c r="J466" s="7"/>
    </row>
    <row r="467" spans="1:10" ht="12">
      <c r="A467" s="23">
        <v>456</v>
      </c>
      <c r="B467" s="23">
        <f t="shared" si="54"/>
        <v>2280</v>
      </c>
      <c r="C467" s="24">
        <f t="shared" si="55"/>
        <v>38</v>
      </c>
      <c r="D467" s="32">
        <f t="shared" si="56"/>
        <v>870.2724027295832</v>
      </c>
      <c r="E467" s="24">
        <f t="shared" si="50"/>
        <v>877.2471055371248</v>
      </c>
      <c r="F467" s="25">
        <f t="shared" si="51"/>
        <v>1874.37690342405</v>
      </c>
      <c r="G467" s="25">
        <f t="shared" si="52"/>
        <v>672.9506898046415</v>
      </c>
      <c r="H467" s="26">
        <f t="shared" si="53"/>
        <v>0.35481667742109935</v>
      </c>
      <c r="J467" s="7"/>
    </row>
    <row r="468" spans="1:10" ht="12">
      <c r="A468" s="23">
        <v>457</v>
      </c>
      <c r="B468" s="23">
        <f t="shared" si="54"/>
        <v>2285</v>
      </c>
      <c r="C468" s="24">
        <f t="shared" si="55"/>
        <v>38.083333333333336</v>
      </c>
      <c r="D468" s="32">
        <f t="shared" si="56"/>
        <v>870.6272194070043</v>
      </c>
      <c r="E468" s="24">
        <f t="shared" si="50"/>
        <v>877.5738921361451</v>
      </c>
      <c r="F468" s="25">
        <f t="shared" si="51"/>
        <v>1868.353804206755</v>
      </c>
      <c r="G468" s="25">
        <f t="shared" si="52"/>
        <v>672.6255451886917</v>
      </c>
      <c r="H468" s="26">
        <f t="shared" si="53"/>
        <v>0.35384747983710463</v>
      </c>
      <c r="J468" s="7"/>
    </row>
    <row r="469" spans="1:10" ht="12">
      <c r="A469" s="23">
        <v>458</v>
      </c>
      <c r="B469" s="23">
        <f t="shared" si="54"/>
        <v>2290</v>
      </c>
      <c r="C469" s="24">
        <f t="shared" si="55"/>
        <v>38.166666666666664</v>
      </c>
      <c r="D469" s="32">
        <f t="shared" si="56"/>
        <v>870.9810668868414</v>
      </c>
      <c r="E469" s="24">
        <f t="shared" si="50"/>
        <v>877.899967555933</v>
      </c>
      <c r="F469" s="25">
        <f t="shared" si="51"/>
        <v>1862.3851582012635</v>
      </c>
      <c r="G469" s="25">
        <f t="shared" si="52"/>
        <v>672.3029302913187</v>
      </c>
      <c r="H469" s="26">
        <f t="shared" si="53"/>
        <v>0.35288633483348264</v>
      </c>
      <c r="J469" s="7"/>
    </row>
    <row r="470" spans="1:10" ht="12">
      <c r="A470" s="23">
        <v>459</v>
      </c>
      <c r="B470" s="23">
        <f t="shared" si="54"/>
        <v>2295</v>
      </c>
      <c r="C470" s="24">
        <f t="shared" si="55"/>
        <v>38.25</v>
      </c>
      <c r="D470" s="32">
        <f t="shared" si="56"/>
        <v>871.3339532216748</v>
      </c>
      <c r="E470" s="24">
        <f t="shared" si="50"/>
        <v>878.2253348852187</v>
      </c>
      <c r="F470" s="25">
        <f t="shared" si="51"/>
        <v>1856.4698481831265</v>
      </c>
      <c r="G470" s="25">
        <f t="shared" si="52"/>
        <v>671.982812005952</v>
      </c>
      <c r="H470" s="26">
        <f t="shared" si="53"/>
        <v>0.35193307040827915</v>
      </c>
      <c r="J470" s="7"/>
    </row>
    <row r="471" spans="1:10" ht="12">
      <c r="A471" s="23">
        <v>460</v>
      </c>
      <c r="B471" s="23">
        <f t="shared" si="54"/>
        <v>2300</v>
      </c>
      <c r="C471" s="24">
        <f t="shared" si="55"/>
        <v>38.333333333333336</v>
      </c>
      <c r="D471" s="32">
        <f t="shared" si="56"/>
        <v>871.6858862920832</v>
      </c>
      <c r="E471" s="24">
        <f t="shared" si="50"/>
        <v>878.5499971926533</v>
      </c>
      <c r="F471" s="25">
        <f t="shared" si="51"/>
        <v>1850.606792328511</v>
      </c>
      <c r="G471" s="25">
        <f t="shared" si="52"/>
        <v>671.6651578894221</v>
      </c>
      <c r="H471" s="26">
        <f t="shared" si="53"/>
        <v>0.35098752023329793</v>
      </c>
      <c r="J471" s="7"/>
    </row>
    <row r="472" spans="1:10" ht="12">
      <c r="A472" s="23">
        <v>461</v>
      </c>
      <c r="B472" s="23">
        <f t="shared" si="54"/>
        <v>2305</v>
      </c>
      <c r="C472" s="24">
        <f t="shared" si="55"/>
        <v>38.416666666666664</v>
      </c>
      <c r="D472" s="32">
        <f t="shared" si="56"/>
        <v>872.0368738123165</v>
      </c>
      <c r="E472" s="24">
        <f t="shared" si="50"/>
        <v>878.8739575269839</v>
      </c>
      <c r="F472" s="25">
        <f t="shared" si="51"/>
        <v>1844.7949429389737</v>
      </c>
      <c r="G472" s="25">
        <f t="shared" si="52"/>
        <v>671.3499361430388</v>
      </c>
      <c r="H472" s="26">
        <f t="shared" si="53"/>
        <v>0.35004952345014484</v>
      </c>
      <c r="J472" s="7"/>
    </row>
    <row r="473" spans="1:10" ht="12">
      <c r="A473" s="23">
        <v>462</v>
      </c>
      <c r="B473" s="23">
        <f t="shared" si="54"/>
        <v>2310</v>
      </c>
      <c r="C473" s="24">
        <f t="shared" si="55"/>
        <v>38.5</v>
      </c>
      <c r="D473" s="32">
        <f t="shared" si="56"/>
        <v>872.3869233357666</v>
      </c>
      <c r="E473" s="24">
        <f t="shared" si="50"/>
        <v>879.197218917224</v>
      </c>
      <c r="F473" s="25">
        <f t="shared" si="51"/>
        <v>1839.0332852113647</v>
      </c>
      <c r="G473" s="25">
        <f t="shared" si="52"/>
        <v>671.0371155943534</v>
      </c>
      <c r="H473" s="26">
        <f t="shared" si="53"/>
        <v>0.34911892447317294</v>
      </c>
      <c r="J473" s="7"/>
    </row>
    <row r="474" spans="1:10" ht="12">
      <c r="A474" s="23">
        <v>463</v>
      </c>
      <c r="B474" s="23">
        <f t="shared" si="54"/>
        <v>2315</v>
      </c>
      <c r="C474" s="24">
        <f t="shared" si="55"/>
        <v>38.583333333333336</v>
      </c>
      <c r="D474" s="32">
        <f t="shared" si="56"/>
        <v>872.7360422602397</v>
      </c>
      <c r="E474" s="24">
        <f t="shared" si="50"/>
        <v>879.519784372824</v>
      </c>
      <c r="F474" s="25">
        <f t="shared" si="51"/>
        <v>1833.3208360512808</v>
      </c>
      <c r="G474" s="25">
        <f t="shared" si="52"/>
        <v>670.7266656795802</v>
      </c>
      <c r="H474" s="26">
        <f t="shared" si="53"/>
        <v>0.34819557279910296</v>
      </c>
      <c r="J474" s="7"/>
    </row>
    <row r="475" spans="1:10" ht="12">
      <c r="A475" s="23">
        <v>464</v>
      </c>
      <c r="B475" s="23">
        <f t="shared" si="54"/>
        <v>2320</v>
      </c>
      <c r="C475" s="24">
        <f t="shared" si="55"/>
        <v>38.666666666666664</v>
      </c>
      <c r="D475" s="32">
        <f t="shared" si="56"/>
        <v>873.0842378330389</v>
      </c>
      <c r="E475" s="24">
        <f t="shared" si="50"/>
        <v>879.84165688384</v>
      </c>
      <c r="F475" s="25">
        <f t="shared" si="51"/>
        <v>1827.6566429306663</v>
      </c>
      <c r="G475" s="25">
        <f t="shared" si="52"/>
        <v>670.4185564266462</v>
      </c>
      <c r="H475" s="26">
        <f t="shared" si="53"/>
        <v>0.34727932282351076</v>
      </c>
      <c r="J475" s="7"/>
    </row>
    <row r="476" spans="1:10" ht="12">
      <c r="A476" s="23">
        <v>465</v>
      </c>
      <c r="B476" s="23">
        <f t="shared" si="54"/>
        <v>2325</v>
      </c>
      <c r="C476" s="24">
        <f t="shared" si="55"/>
        <v>38.75</v>
      </c>
      <c r="D476" s="32">
        <f t="shared" si="56"/>
        <v>873.4315171558624</v>
      </c>
      <c r="E476" s="24">
        <f t="shared" si="50"/>
        <v>880.1628394210986</v>
      </c>
      <c r="F476" s="25">
        <f t="shared" si="51"/>
        <v>1822.0397827846818</v>
      </c>
      <c r="G476" s="25">
        <f t="shared" si="52"/>
        <v>670.1127584388477</v>
      </c>
      <c r="H476" s="26">
        <f t="shared" si="53"/>
        <v>0.3463700336633225</v>
      </c>
      <c r="J476" s="7"/>
    </row>
    <row r="477" spans="1:10" ht="12">
      <c r="A477" s="23">
        <v>466</v>
      </c>
      <c r="B477" s="23">
        <f t="shared" si="54"/>
        <v>2330</v>
      </c>
      <c r="C477" s="24">
        <f t="shared" si="55"/>
        <v>38.833333333333336</v>
      </c>
      <c r="D477" s="32">
        <f t="shared" si="56"/>
        <v>873.7778871895257</v>
      </c>
      <c r="E477" s="24">
        <f t="shared" si="50"/>
        <v>880.4833349363628</v>
      </c>
      <c r="F477" s="25">
        <f t="shared" si="51"/>
        <v>1816.4693609496524</v>
      </c>
      <c r="G477" s="25">
        <f t="shared" si="52"/>
        <v>669.8092428790842</v>
      </c>
      <c r="H477" s="26">
        <f t="shared" si="53"/>
        <v>0.3454675689857333</v>
      </c>
      <c r="J477" s="7"/>
    </row>
    <row r="478" spans="1:10" ht="12">
      <c r="A478" s="23">
        <v>467</v>
      </c>
      <c r="B478" s="23">
        <f t="shared" si="54"/>
        <v>2335</v>
      </c>
      <c r="C478" s="24">
        <f t="shared" si="55"/>
        <v>38.916666666666664</v>
      </c>
      <c r="D478" s="32">
        <f t="shared" si="56"/>
        <v>874.1233547585115</v>
      </c>
      <c r="E478" s="24">
        <f t="shared" si="50"/>
        <v>880.8031463624937</v>
      </c>
      <c r="F478" s="25">
        <f t="shared" si="51"/>
        <v>1810.9445101389513</v>
      </c>
      <c r="G478" s="25">
        <f t="shared" si="52"/>
        <v>669.5079814546498</v>
      </c>
      <c r="H478" s="26">
        <f t="shared" si="53"/>
        <v>0.34457179684301265</v>
      </c>
      <c r="J478" s="7"/>
    </row>
    <row r="479" spans="1:10" ht="12">
      <c r="A479" s="23">
        <v>468</v>
      </c>
      <c r="B479" s="23">
        <f t="shared" si="54"/>
        <v>2340</v>
      </c>
      <c r="C479" s="24">
        <f t="shared" si="55"/>
        <v>39</v>
      </c>
      <c r="D479" s="32">
        <f t="shared" si="56"/>
        <v>874.4679265553544</v>
      </c>
      <c r="E479" s="24">
        <f t="shared" si="50"/>
        <v>881.1222766136125</v>
      </c>
      <c r="F479" s="25">
        <f t="shared" si="51"/>
        <v>1805.46438945626</v>
      </c>
      <c r="G479" s="25">
        <f t="shared" si="52"/>
        <v>669.208946402557</v>
      </c>
      <c r="H479" s="26">
        <f t="shared" si="53"/>
        <v>0.34368258951315556</v>
      </c>
      <c r="J479" s="7"/>
    </row>
    <row r="480" spans="1:10" ht="12">
      <c r="A480" s="23">
        <v>469</v>
      </c>
      <c r="B480" s="23">
        <f t="shared" si="54"/>
        <v>2345</v>
      </c>
      <c r="C480" s="24">
        <f t="shared" si="55"/>
        <v>39.083333333333336</v>
      </c>
      <c r="D480" s="32">
        <f t="shared" si="56"/>
        <v>874.8116091448676</v>
      </c>
      <c r="E480" s="24">
        <f t="shared" si="50"/>
        <v>881.4407285852591</v>
      </c>
      <c r="F480" s="25">
        <f t="shared" si="51"/>
        <v>1800.0281834446769</v>
      </c>
      <c r="G480" s="25">
        <f t="shared" si="52"/>
        <v>668.9121104753731</v>
      </c>
      <c r="H480" s="26">
        <f t="shared" si="53"/>
        <v>0.3427998233461441</v>
      </c>
      <c r="J480" s="7"/>
    </row>
    <row r="481" spans="1:10" ht="12">
      <c r="A481" s="23">
        <v>470</v>
      </c>
      <c r="B481" s="23">
        <f t="shared" si="54"/>
        <v>2350</v>
      </c>
      <c r="C481" s="24">
        <f t="shared" si="55"/>
        <v>39.166666666666664</v>
      </c>
      <c r="D481" s="32">
        <f t="shared" si="56"/>
        <v>875.1544089682137</v>
      </c>
      <c r="E481" s="24">
        <f t="shared" si="50"/>
        <v>881.7585051545503</v>
      </c>
      <c r="F481" s="25">
        <f t="shared" si="51"/>
        <v>1794.6351011708311</v>
      </c>
      <c r="G481" s="25">
        <f t="shared" si="52"/>
        <v>668.6174469275466</v>
      </c>
      <c r="H481" s="26">
        <f t="shared" si="53"/>
        <v>0.3419233786157191</v>
      </c>
      <c r="J481" s="7"/>
    </row>
    <row r="482" spans="1:10" ht="12">
      <c r="A482" s="23">
        <v>471</v>
      </c>
      <c r="B482" s="23">
        <f t="shared" si="54"/>
        <v>2355</v>
      </c>
      <c r="C482" s="24">
        <f t="shared" si="55"/>
        <v>39.25</v>
      </c>
      <c r="D482" s="32">
        <f t="shared" si="56"/>
        <v>875.4963323468295</v>
      </c>
      <c r="E482" s="24">
        <f t="shared" si="50"/>
        <v>882.0756091803349</v>
      </c>
      <c r="F482" s="25">
        <f t="shared" si="51"/>
        <v>1789.2843753419832</v>
      </c>
      <c r="G482" s="25">
        <f t="shared" si="52"/>
        <v>668.3249295022055</v>
      </c>
      <c r="H482" s="26">
        <f t="shared" si="53"/>
        <v>0.341053139376326</v>
      </c>
      <c r="J482" s="7"/>
    </row>
    <row r="483" spans="1:10" ht="12">
      <c r="A483" s="23">
        <v>472</v>
      </c>
      <c r="B483" s="23">
        <f t="shared" si="54"/>
        <v>2360</v>
      </c>
      <c r="C483" s="24">
        <f t="shared" si="55"/>
        <v>39.333333333333336</v>
      </c>
      <c r="D483" s="32">
        <f t="shared" si="56"/>
        <v>875.8373854862058</v>
      </c>
      <c r="E483" s="24">
        <f t="shared" si="50"/>
        <v>882.3920435033493</v>
      </c>
      <c r="F483" s="25">
        <f t="shared" si="51"/>
        <v>1783.9752614560468</v>
      </c>
      <c r="G483" s="25">
        <f t="shared" si="52"/>
        <v>668.0345324184077</v>
      </c>
      <c r="H483" s="26">
        <f t="shared" si="53"/>
        <v>0.34018899332528</v>
      </c>
      <c r="J483" s="7"/>
    </row>
    <row r="484" spans="1:10" ht="12">
      <c r="A484" s="23">
        <v>473</v>
      </c>
      <c r="B484" s="23">
        <f t="shared" si="54"/>
        <v>2365</v>
      </c>
      <c r="C484" s="24">
        <f t="shared" si="55"/>
        <v>39.416666666666664</v>
      </c>
      <c r="D484" s="32">
        <f t="shared" si="56"/>
        <v>876.177574479531</v>
      </c>
      <c r="E484" s="24">
        <f t="shared" si="50"/>
        <v>882.707810946369</v>
      </c>
      <c r="F484" s="25">
        <f t="shared" si="51"/>
        <v>1778.7070369825374</v>
      </c>
      <c r="G484" s="25">
        <f t="shared" si="52"/>
        <v>667.7462303588251</v>
      </c>
      <c r="H484" s="26">
        <f t="shared" si="53"/>
        <v>0.3393308316698135</v>
      </c>
      <c r="J484" s="7"/>
    </row>
    <row r="485" spans="1:10" ht="12">
      <c r="A485" s="23">
        <v>474</v>
      </c>
      <c r="B485" s="23">
        <f t="shared" si="54"/>
        <v>2370</v>
      </c>
      <c r="C485" s="24">
        <f t="shared" si="55"/>
        <v>39.5</v>
      </c>
      <c r="D485" s="32">
        <f t="shared" si="56"/>
        <v>876.5169053112008</v>
      </c>
      <c r="E485" s="24">
        <f t="shared" si="50"/>
        <v>883.02291431436</v>
      </c>
      <c r="F485" s="25">
        <f t="shared" si="51"/>
        <v>1773.4790005738</v>
      </c>
      <c r="G485" s="25">
        <f t="shared" si="52"/>
        <v>667.4599984578448</v>
      </c>
      <c r="H485" s="26">
        <f t="shared" si="53"/>
        <v>0.33847854899893215</v>
      </c>
      <c r="J485" s="7"/>
    </row>
    <row r="486" spans="1:10" ht="12">
      <c r="A486" s="23">
        <v>475</v>
      </c>
      <c r="B486" s="23">
        <f t="shared" si="54"/>
        <v>2375</v>
      </c>
      <c r="C486" s="24">
        <f t="shared" si="55"/>
        <v>39.583333333333336</v>
      </c>
      <c r="D486" s="32">
        <f t="shared" si="56"/>
        <v>876.8553838601998</v>
      </c>
      <c r="E486" s="24">
        <f t="shared" si="50"/>
        <v>883.3373563946292</v>
      </c>
      <c r="F486" s="25">
        <f t="shared" si="51"/>
        <v>1768.2904713058304</v>
      </c>
      <c r="G486" s="25">
        <f t="shared" si="52"/>
        <v>667.1758122900708</v>
      </c>
      <c r="H486" s="26">
        <f t="shared" si="53"/>
        <v>0.33763204315999246</v>
      </c>
      <c r="J486" s="7"/>
    </row>
    <row r="487" spans="1:10" ht="12">
      <c r="A487" s="23">
        <v>476</v>
      </c>
      <c r="B487" s="23">
        <f t="shared" si="54"/>
        <v>2380</v>
      </c>
      <c r="C487" s="24">
        <f t="shared" si="55"/>
        <v>39.666666666666664</v>
      </c>
      <c r="D487" s="32">
        <f t="shared" si="56"/>
        <v>877.1930159033598</v>
      </c>
      <c r="E487" s="24">
        <f t="shared" si="50"/>
        <v>883.6511399569711</v>
      </c>
      <c r="F487" s="25">
        <f t="shared" si="51"/>
        <v>1763.1407879463131</v>
      </c>
      <c r="G487" s="25">
        <f t="shared" si="52"/>
        <v>666.8936478592099</v>
      </c>
      <c r="H487" s="26">
        <f t="shared" si="53"/>
        <v>0.3367912151395905</v>
      </c>
      <c r="J487" s="7"/>
    </row>
    <row r="488" spans="1:10" ht="12">
      <c r="A488" s="23">
        <v>477</v>
      </c>
      <c r="B488" s="23">
        <f t="shared" si="54"/>
        <v>2385</v>
      </c>
      <c r="C488" s="24">
        <f t="shared" si="55"/>
        <v>39.75</v>
      </c>
      <c r="D488" s="32">
        <f t="shared" si="56"/>
        <v>877.5298071184993</v>
      </c>
      <c r="E488" s="24">
        <f t="shared" si="50"/>
        <v>883.9642677538143</v>
      </c>
      <c r="F488" s="25">
        <f t="shared" si="51"/>
        <v>1758.029308250251</v>
      </c>
      <c r="G488" s="25">
        <f t="shared" si="52"/>
        <v>666.6134815873256</v>
      </c>
      <c r="H488" s="26">
        <f t="shared" si="53"/>
        <v>0.33595596894887203</v>
      </c>
      <c r="J488" s="7"/>
    </row>
    <row r="489" spans="1:10" ht="12">
      <c r="A489" s="23">
        <v>478</v>
      </c>
      <c r="B489" s="23">
        <f t="shared" si="54"/>
        <v>2390</v>
      </c>
      <c r="C489" s="24">
        <f t="shared" si="55"/>
        <v>39.833333333333336</v>
      </c>
      <c r="D489" s="32">
        <f t="shared" si="56"/>
        <v>877.8657630874482</v>
      </c>
      <c r="E489" s="24">
        <f t="shared" si="50"/>
        <v>884.2767425203675</v>
      </c>
      <c r="F489" s="25">
        <f t="shared" si="51"/>
        <v>1752.955408282448</v>
      </c>
      <c r="G489" s="25">
        <f t="shared" si="52"/>
        <v>666.3352903044494</v>
      </c>
      <c r="H489" s="26">
        <f t="shared" si="53"/>
        <v>0.33512621151316413</v>
      </c>
      <c r="J489" s="7"/>
    </row>
    <row r="490" spans="1:10" ht="12">
      <c r="A490" s="23">
        <v>479</v>
      </c>
      <c r="B490" s="23">
        <f t="shared" si="54"/>
        <v>2395</v>
      </c>
      <c r="C490" s="24">
        <f t="shared" si="55"/>
        <v>39.916666666666664</v>
      </c>
      <c r="D490" s="32">
        <f t="shared" si="56"/>
        <v>878.2008892989613</v>
      </c>
      <c r="E490" s="24">
        <f t="shared" si="50"/>
        <v>884.588566974762</v>
      </c>
      <c r="F490" s="25">
        <f t="shared" si="51"/>
        <v>1747.9184817639575</v>
      </c>
      <c r="G490" s="25">
        <f t="shared" si="52"/>
        <v>666.059051238529</v>
      </c>
      <c r="H490" s="26">
        <f t="shared" si="53"/>
        <v>0.33430185256541206</v>
      </c>
      <c r="J490" s="7"/>
    </row>
    <row r="491" spans="1:10" ht="12">
      <c r="A491" s="23">
        <v>480</v>
      </c>
      <c r="B491" s="23">
        <f t="shared" si="54"/>
        <v>2400</v>
      </c>
      <c r="C491" s="24">
        <f t="shared" si="55"/>
        <v>40</v>
      </c>
      <c r="D491" s="32">
        <f t="shared" si="56"/>
        <v>878.5351911515268</v>
      </c>
      <c r="E491" s="24">
        <f t="shared" si="50"/>
        <v>884.8997438181931</v>
      </c>
      <c r="F491" s="25">
        <f t="shared" si="51"/>
        <v>1742.917939443595</v>
      </c>
      <c r="G491" s="25">
        <f t="shared" si="52"/>
        <v>665.7847420057082</v>
      </c>
      <c r="H491" s="26">
        <f t="shared" si="53"/>
        <v>0.33348280454366686</v>
      </c>
      <c r="J491" s="7"/>
    </row>
    <row r="492" spans="1:10" ht="12">
      <c r="A492" s="23">
        <v>481</v>
      </c>
      <c r="B492" s="23">
        <f t="shared" si="54"/>
        <v>2405</v>
      </c>
      <c r="C492" s="24">
        <f t="shared" si="55"/>
        <v>40.083333333333336</v>
      </c>
      <c r="D492" s="32">
        <f t="shared" si="56"/>
        <v>878.8686739560704</v>
      </c>
      <c r="E492" s="24">
        <f t="shared" si="50"/>
        <v>885.2102757350616</v>
      </c>
      <c r="F492" s="25">
        <f t="shared" si="51"/>
        <v>1737.9532084932284</v>
      </c>
      <c r="G492" s="25">
        <f t="shared" si="52"/>
        <v>665.5123406009177</v>
      </c>
      <c r="H492" s="26">
        <f t="shared" si="53"/>
        <v>0.33266898249241195</v>
      </c>
      <c r="J492" s="7"/>
    </row>
    <row r="493" spans="1:10" ht="12">
      <c r="A493" s="23">
        <v>482</v>
      </c>
      <c r="B493" s="23">
        <f t="shared" si="54"/>
        <v>2410</v>
      </c>
      <c r="C493" s="24">
        <f t="shared" si="55"/>
        <v>40.166666666666664</v>
      </c>
      <c r="D493" s="32">
        <f t="shared" si="56"/>
        <v>879.2013429385629</v>
      </c>
      <c r="E493" s="24">
        <f t="shared" si="50"/>
        <v>885.5201653931124</v>
      </c>
      <c r="F493" s="25">
        <f t="shared" si="51"/>
        <v>1733.0237319249559</v>
      </c>
      <c r="G493" s="25">
        <f t="shared" si="52"/>
        <v>665.2418253887706</v>
      </c>
      <c r="H493" s="26">
        <f t="shared" si="53"/>
        <v>0.33186030396739885</v>
      </c>
      <c r="J493" s="7"/>
    </row>
    <row r="494" spans="1:10" ht="12">
      <c r="A494" s="23">
        <v>483</v>
      </c>
      <c r="B494" s="23">
        <f t="shared" si="54"/>
        <v>2415</v>
      </c>
      <c r="C494" s="24">
        <f t="shared" si="55"/>
        <v>40.25</v>
      </c>
      <c r="D494" s="32">
        <f t="shared" si="56"/>
        <v>879.5332032425302</v>
      </c>
      <c r="E494" s="24">
        <f t="shared" si="50"/>
        <v>885.829415443571</v>
      </c>
      <c r="F494" s="25">
        <f t="shared" si="51"/>
        <v>1728.1289680306672</v>
      </c>
      <c r="G494" s="25">
        <f t="shared" si="52"/>
        <v>664.9731750947489</v>
      </c>
      <c r="H494" s="26">
        <f t="shared" si="53"/>
        <v>0.33105668894411755</v>
      </c>
      <c r="J494" s="7"/>
    </row>
    <row r="495" spans="1:10" ht="12">
      <c r="A495" s="23">
        <v>484</v>
      </c>
      <c r="B495" s="23">
        <f t="shared" si="54"/>
        <v>2420</v>
      </c>
      <c r="C495" s="24">
        <f t="shared" si="55"/>
        <v>40.333333333333336</v>
      </c>
      <c r="D495" s="32">
        <f t="shared" si="56"/>
        <v>879.8642599314744</v>
      </c>
      <c r="E495" s="24">
        <f t="shared" si="50"/>
        <v>886.1380285212812</v>
      </c>
      <c r="F495" s="25">
        <f t="shared" si="51"/>
        <v>1723.2683898421346</v>
      </c>
      <c r="G495" s="25">
        <f t="shared" si="52"/>
        <v>664.7063687966672</v>
      </c>
      <c r="H495" s="26">
        <f t="shared" si="53"/>
        <v>0.33025805972957645</v>
      </c>
      <c r="J495" s="7"/>
    </row>
    <row r="496" spans="1:10" ht="12">
      <c r="A496" s="23">
        <v>485</v>
      </c>
      <c r="B496" s="23">
        <f t="shared" si="54"/>
        <v>2425</v>
      </c>
      <c r="C496" s="24">
        <f t="shared" si="55"/>
        <v>40.416666666666664</v>
      </c>
      <c r="D496" s="32">
        <f t="shared" si="56"/>
        <v>880.194517991204</v>
      </c>
      <c r="E496" s="24">
        <f t="shared" si="50"/>
        <v>886.4460072448388</v>
      </c>
      <c r="F496" s="25">
        <f t="shared" si="51"/>
        <v>1718.441484612138</v>
      </c>
      <c r="G496" s="25">
        <f t="shared" si="52"/>
        <v>664.4413859164089</v>
      </c>
      <c r="H496" s="26">
        <f t="shared" si="53"/>
        <v>0.3294643408775158</v>
      </c>
      <c r="J496" s="7"/>
    </row>
    <row r="497" spans="1:10" ht="12">
      <c r="A497" s="23">
        <v>486</v>
      </c>
      <c r="B497" s="23">
        <f t="shared" si="54"/>
        <v>2430</v>
      </c>
      <c r="C497" s="24">
        <f t="shared" si="55"/>
        <v>40.5</v>
      </c>
      <c r="D497" s="32">
        <f t="shared" si="56"/>
        <v>880.5239823320815</v>
      </c>
      <c r="E497" s="24">
        <f t="shared" si="50"/>
        <v>886.7533542167251</v>
      </c>
      <c r="F497" s="25">
        <f t="shared" si="51"/>
        <v>1713.6477533141833</v>
      </c>
      <c r="G497" s="25">
        <f t="shared" si="52"/>
        <v>664.1782062119181</v>
      </c>
      <c r="H497" s="26">
        <f t="shared" si="53"/>
        <v>0.32867545910661466</v>
      </c>
      <c r="J497" s="7"/>
    </row>
    <row r="498" spans="1:10" ht="12">
      <c r="A498" s="23">
        <v>487</v>
      </c>
      <c r="B498" s="23">
        <f t="shared" si="54"/>
        <v>2435</v>
      </c>
      <c r="C498" s="24">
        <f t="shared" si="55"/>
        <v>40.583333333333336</v>
      </c>
      <c r="D498" s="32">
        <f t="shared" si="56"/>
        <v>880.8526577911881</v>
      </c>
      <c r="E498" s="24">
        <f t="shared" si="50"/>
        <v>887.0600720234389</v>
      </c>
      <c r="F498" s="25">
        <f t="shared" si="51"/>
        <v>1708.8867101616495</v>
      </c>
      <c r="G498" s="25">
        <f t="shared" si="52"/>
        <v>663.9168097694419</v>
      </c>
      <c r="H498" s="26">
        <f t="shared" si="53"/>
        <v>0.3278913432218764</v>
      </c>
      <c r="J498" s="7"/>
    </row>
    <row r="499" spans="1:10" ht="12">
      <c r="A499" s="23">
        <v>488</v>
      </c>
      <c r="B499" s="23">
        <f t="shared" si="54"/>
        <v>2440</v>
      </c>
      <c r="C499" s="24">
        <f t="shared" si="55"/>
        <v>40.666666666666664</v>
      </c>
      <c r="D499" s="32">
        <f t="shared" si="56"/>
        <v>881.18054913441</v>
      </c>
      <c r="E499" s="24">
        <f t="shared" si="50"/>
        <v>887.3661632356273</v>
      </c>
      <c r="F499" s="25">
        <f t="shared" si="51"/>
        <v>1704.1578821451894</v>
      </c>
      <c r="G499" s="25">
        <f t="shared" si="52"/>
        <v>663.6571769960123</v>
      </c>
      <c r="H499" s="26">
        <f t="shared" si="53"/>
        <v>0.32711192403899125</v>
      </c>
      <c r="J499" s="7"/>
    </row>
    <row r="500" spans="1:10" ht="12">
      <c r="A500" s="23">
        <v>489</v>
      </c>
      <c r="B500" s="23">
        <f t="shared" si="54"/>
        <v>2445</v>
      </c>
      <c r="C500" s="24">
        <f t="shared" si="55"/>
        <v>40.75</v>
      </c>
      <c r="D500" s="32">
        <f t="shared" si="56"/>
        <v>881.5076610584489</v>
      </c>
      <c r="E500" s="24">
        <f t="shared" si="50"/>
        <v>887.6716304082141</v>
      </c>
      <c r="F500" s="25">
        <f t="shared" si="51"/>
        <v>1699.4608085867194</v>
      </c>
      <c r="G500" s="25">
        <f t="shared" si="52"/>
        <v>663.3992886121571</v>
      </c>
      <c r="H500" s="26">
        <f t="shared" si="53"/>
        <v>0.32633713431138167</v>
      </c>
      <c r="J500" s="7"/>
    </row>
    <row r="501" spans="1:10" ht="12">
      <c r="A501" s="23">
        <v>490</v>
      </c>
      <c r="B501" s="23">
        <f t="shared" si="54"/>
        <v>2450</v>
      </c>
      <c r="C501" s="24">
        <f t="shared" si="55"/>
        <v>40.833333333333336</v>
      </c>
      <c r="D501" s="32">
        <f t="shared" si="56"/>
        <v>881.8339981927603</v>
      </c>
      <c r="E501" s="24">
        <f t="shared" si="50"/>
        <v>887.9764760805293</v>
      </c>
      <c r="F501" s="25">
        <f t="shared" si="51"/>
        <v>1694.7950407112362</v>
      </c>
      <c r="G501" s="25">
        <f t="shared" si="52"/>
        <v>663.1431256448344</v>
      </c>
      <c r="H501" s="26">
        <f t="shared" si="53"/>
        <v>0.3255669086601891</v>
      </c>
      <c r="J501" s="7"/>
    </row>
    <row r="502" spans="1:10" ht="12">
      <c r="A502" s="23">
        <v>491</v>
      </c>
      <c r="B502" s="23">
        <f t="shared" si="54"/>
        <v>2455</v>
      </c>
      <c r="C502" s="24">
        <f t="shared" si="55"/>
        <v>40.916666666666664</v>
      </c>
      <c r="D502" s="32">
        <f t="shared" si="56"/>
        <v>882.1595651014205</v>
      </c>
      <c r="E502" s="24">
        <f t="shared" si="50"/>
        <v>888.2807027764344</v>
      </c>
      <c r="F502" s="25">
        <f t="shared" si="51"/>
        <v>1690.16014123409</v>
      </c>
      <c r="G502" s="25">
        <f t="shared" si="52"/>
        <v>662.88866942058</v>
      </c>
      <c r="H502" s="26">
        <f t="shared" si="53"/>
        <v>0.32480118350676723</v>
      </c>
      <c r="J502" s="7"/>
    </row>
    <row r="503" spans="1:10" ht="12">
      <c r="A503" s="23">
        <v>492</v>
      </c>
      <c r="B503" s="23">
        <f t="shared" si="54"/>
        <v>2460</v>
      </c>
      <c r="C503" s="24">
        <f t="shared" si="55"/>
        <v>41</v>
      </c>
      <c r="D503" s="32">
        <f t="shared" si="56"/>
        <v>882.4843662849273</v>
      </c>
      <c r="E503" s="24">
        <f t="shared" si="50"/>
        <v>888.5843130044482</v>
      </c>
      <c r="F503" s="25">
        <f t="shared" si="51"/>
        <v>1685.5556839643948</v>
      </c>
      <c r="G503" s="25">
        <f t="shared" si="52"/>
        <v>662.63590155886</v>
      </c>
      <c r="H503" s="26">
        <f t="shared" si="53"/>
        <v>0.32403989700783564</v>
      </c>
      <c r="J503" s="7"/>
    </row>
    <row r="504" spans="1:10" ht="12">
      <c r="A504" s="23">
        <v>493</v>
      </c>
      <c r="B504" s="23">
        <f t="shared" si="54"/>
        <v>2465</v>
      </c>
      <c r="C504" s="24">
        <f t="shared" si="55"/>
        <v>41.083333333333336</v>
      </c>
      <c r="D504" s="32">
        <f t="shared" si="56"/>
        <v>882.8084061819352</v>
      </c>
      <c r="E504" s="24">
        <f t="shared" si="50"/>
        <v>888.8873092578712</v>
      </c>
      <c r="F504" s="25">
        <f t="shared" si="51"/>
        <v>1680.981253422743</v>
      </c>
      <c r="G504" s="25">
        <f t="shared" si="52"/>
        <v>662.3848039656222</v>
      </c>
      <c r="H504" s="26">
        <f t="shared" si="53"/>
        <v>0.3232829889929588</v>
      </c>
      <c r="J504" s="7"/>
    </row>
    <row r="505" spans="1:10" ht="12">
      <c r="A505" s="23">
        <v>494</v>
      </c>
      <c r="B505" s="23">
        <f t="shared" si="54"/>
        <v>2470</v>
      </c>
      <c r="C505" s="24">
        <f t="shared" si="55"/>
        <v>41.166666666666664</v>
      </c>
      <c r="D505" s="32">
        <f t="shared" si="56"/>
        <v>883.1316891709282</v>
      </c>
      <c r="E505" s="24">
        <f t="shared" si="50"/>
        <v>889.1896940149081</v>
      </c>
      <c r="F505" s="25">
        <f t="shared" si="51"/>
        <v>1676.436444474243</v>
      </c>
      <c r="G505" s="25">
        <f t="shared" si="52"/>
        <v>662.1353588270374</v>
      </c>
      <c r="H505" s="26">
        <f t="shared" si="53"/>
        <v>0.322530400904565</v>
      </c>
      <c r="J505" s="7"/>
    </row>
    <row r="506" spans="1:10" ht="12">
      <c r="A506" s="23">
        <v>495</v>
      </c>
      <c r="B506" s="23">
        <f t="shared" si="54"/>
        <v>2475</v>
      </c>
      <c r="C506" s="24">
        <f t="shared" si="55"/>
        <v>41.25</v>
      </c>
      <c r="D506" s="32">
        <f t="shared" si="56"/>
        <v>883.4542195718328</v>
      </c>
      <c r="E506" s="24">
        <f t="shared" si="50"/>
        <v>889.4914697387896</v>
      </c>
      <c r="F506" s="25">
        <f t="shared" si="51"/>
        <v>1671.9208619745718</v>
      </c>
      <c r="G506" s="25">
        <f t="shared" si="52"/>
        <v>661.887548603426</v>
      </c>
      <c r="H506" s="26">
        <f t="shared" si="53"/>
        <v>0.32178207574008044</v>
      </c>
      <c r="J506" s="7"/>
    </row>
    <row r="507" spans="1:10" ht="12">
      <c r="A507" s="23">
        <v>496</v>
      </c>
      <c r="B507" s="23">
        <f t="shared" si="54"/>
        <v>2480</v>
      </c>
      <c r="C507" s="24">
        <f t="shared" si="55"/>
        <v>41.333333333333336</v>
      </c>
      <c r="D507" s="32">
        <f t="shared" si="56"/>
        <v>883.7760016475729</v>
      </c>
      <c r="E507" s="24">
        <f t="shared" si="50"/>
        <v>889.7926388778925</v>
      </c>
      <c r="F507" s="25">
        <f t="shared" si="51"/>
        <v>1667.4341204302218</v>
      </c>
      <c r="G507" s="25">
        <f t="shared" si="52"/>
        <v>661.6413560233601</v>
      </c>
      <c r="H507" s="26">
        <f t="shared" si="53"/>
        <v>0.321037957996421</v>
      </c>
      <c r="J507" s="7"/>
    </row>
    <row r="508" spans="1:10" ht="12">
      <c r="A508" s="23">
        <v>497</v>
      </c>
      <c r="B508" s="23">
        <f t="shared" si="54"/>
        <v>2485</v>
      </c>
      <c r="C508" s="24">
        <f t="shared" si="55"/>
        <v>41.416666666666664</v>
      </c>
      <c r="D508" s="32">
        <f t="shared" si="56"/>
        <v>884.0970396055693</v>
      </c>
      <c r="E508" s="24">
        <f t="shared" si="50"/>
        <v>890.0932038658596</v>
      </c>
      <c r="F508" s="25">
        <f t="shared" si="51"/>
        <v>1662.9758436707273</v>
      </c>
      <c r="G508" s="25">
        <f t="shared" si="52"/>
        <v>661.3967640779368</v>
      </c>
      <c r="H508" s="26">
        <f t="shared" si="53"/>
        <v>0.3202979936164323</v>
      </c>
      <c r="J508" s="7"/>
    </row>
    <row r="509" spans="1:10" ht="12">
      <c r="A509" s="23">
        <v>498</v>
      </c>
      <c r="B509" s="23">
        <f t="shared" si="54"/>
        <v>2490</v>
      </c>
      <c r="C509" s="24">
        <f t="shared" si="55"/>
        <v>41.5</v>
      </c>
      <c r="D509" s="32">
        <f t="shared" si="56"/>
        <v>884.4173375991858</v>
      </c>
      <c r="E509" s="24">
        <f t="shared" si="50"/>
        <v>890.3931671217164</v>
      </c>
      <c r="F509" s="25">
        <f t="shared" si="51"/>
        <v>1658.545664534109</v>
      </c>
      <c r="G509" s="25">
        <f t="shared" si="52"/>
        <v>661.153756015217</v>
      </c>
      <c r="H509" s="26">
        <f t="shared" si="53"/>
        <v>0.3195621299375311</v>
      </c>
      <c r="J509" s="7"/>
    </row>
    <row r="510" spans="1:10" ht="12">
      <c r="A510" s="23">
        <v>499</v>
      </c>
      <c r="B510" s="23">
        <f t="shared" si="54"/>
        <v>2495</v>
      </c>
      <c r="C510" s="24">
        <f t="shared" si="55"/>
        <v>41.583333333333336</v>
      </c>
      <c r="D510" s="32">
        <f t="shared" si="56"/>
        <v>884.7368997291233</v>
      </c>
      <c r="E510" s="24">
        <f t="shared" si="50"/>
        <v>890.6925310499897</v>
      </c>
      <c r="F510" s="25">
        <f t="shared" si="51"/>
        <v>1654.1432245639076</v>
      </c>
      <c r="G510" s="25">
        <f t="shared" si="52"/>
        <v>660.9123153348216</v>
      </c>
      <c r="H510" s="26">
        <f t="shared" si="53"/>
        <v>0.3188303156422507</v>
      </c>
      <c r="J510" s="7"/>
    </row>
    <row r="511" spans="1:10" ht="12">
      <c r="A511" s="23">
        <v>500</v>
      </c>
      <c r="B511" s="23">
        <f t="shared" si="54"/>
        <v>2500</v>
      </c>
      <c r="C511" s="24">
        <f t="shared" si="55"/>
        <v>41.666666666666664</v>
      </c>
      <c r="D511" s="32">
        <f t="shared" si="56"/>
        <v>885.0557300447655</v>
      </c>
      <c r="E511" s="24">
        <f t="shared" si="50"/>
        <v>890.9912980408217</v>
      </c>
      <c r="F511" s="25">
        <f t="shared" si="51"/>
        <v>1649.7681737174576</v>
      </c>
      <c r="G511" s="25">
        <f t="shared" si="52"/>
        <v>660.6724257826818</v>
      </c>
      <c r="H511" s="26">
        <f t="shared" si="53"/>
        <v>0.3181025007106355</v>
      </c>
      <c r="J511" s="7"/>
    </row>
    <row r="512" spans="1:10" ht="12">
      <c r="A512" s="23">
        <v>501</v>
      </c>
      <c r="B512" s="23">
        <f t="shared" si="54"/>
        <v>2505</v>
      </c>
      <c r="C512" s="24">
        <f t="shared" si="55"/>
        <v>41.75</v>
      </c>
      <c r="D512" s="32">
        <f t="shared" si="56"/>
        <v>885.3738325454761</v>
      </c>
      <c r="E512" s="24">
        <f t="shared" si="50"/>
        <v>891.2894704700849</v>
      </c>
      <c r="F512" s="25">
        <f t="shared" si="51"/>
        <v>1645.4201700852348</v>
      </c>
      <c r="G512" s="25">
        <f t="shared" si="52"/>
        <v>660.4340713459355</v>
      </c>
      <c r="H512" s="26">
        <f t="shared" si="53"/>
        <v>0.31737863637446745</v>
      </c>
      <c r="J512" s="7"/>
    </row>
    <row r="513" spans="1:10" ht="12">
      <c r="A513" s="23">
        <v>502</v>
      </c>
      <c r="B513" s="23">
        <f t="shared" si="54"/>
        <v>2510</v>
      </c>
      <c r="C513" s="24">
        <f t="shared" si="55"/>
        <v>41.833333333333336</v>
      </c>
      <c r="D513" s="32">
        <f t="shared" si="56"/>
        <v>885.6912111818506</v>
      </c>
      <c r="E513" s="24">
        <f t="shared" si="50"/>
        <v>891.5870506994962</v>
      </c>
      <c r="F513" s="25">
        <f t="shared" si="51"/>
        <v>1641.0988796215233</v>
      </c>
      <c r="G513" s="25">
        <f t="shared" si="52"/>
        <v>660.1972362479684</v>
      </c>
      <c r="H513" s="26">
        <f t="shared" si="53"/>
        <v>0.31665867507338397</v>
      </c>
      <c r="J513" s="7"/>
    </row>
    <row r="514" spans="1:10" ht="12">
      <c r="A514" s="23">
        <v>503</v>
      </c>
      <c r="B514" s="23">
        <f t="shared" si="54"/>
        <v>2515</v>
      </c>
      <c r="C514" s="24">
        <f t="shared" si="55"/>
        <v>41.916666666666664</v>
      </c>
      <c r="D514" s="32">
        <f t="shared" si="56"/>
        <v>886.007869856924</v>
      </c>
      <c r="E514" s="24">
        <f t="shared" si="50"/>
        <v>891.8840410767281</v>
      </c>
      <c r="F514" s="25">
        <f t="shared" si="51"/>
        <v>1636.8039758842467</v>
      </c>
      <c r="G514" s="25">
        <f t="shared" si="52"/>
        <v>659.9619049435896</v>
      </c>
      <c r="H514" s="26">
        <f t="shared" si="53"/>
        <v>0.31594257041248386</v>
      </c>
      <c r="J514" s="7"/>
    </row>
    <row r="515" spans="1:10" ht="12">
      <c r="A515" s="23">
        <v>504</v>
      </c>
      <c r="B515" s="23">
        <f t="shared" si="54"/>
        <v>2520</v>
      </c>
      <c r="C515" s="24">
        <f t="shared" si="55"/>
        <v>42</v>
      </c>
      <c r="D515" s="32">
        <f t="shared" si="56"/>
        <v>886.3238124273365</v>
      </c>
      <c r="E515" s="24">
        <f t="shared" si="50"/>
        <v>892.1804439355207</v>
      </c>
      <c r="F515" s="25">
        <f t="shared" si="51"/>
        <v>1632.5351397851268</v>
      </c>
      <c r="G515" s="25">
        <f t="shared" si="52"/>
        <v>659.7280621143428</v>
      </c>
      <c r="H515" s="26">
        <f t="shared" si="53"/>
        <v>0.3152302771216586</v>
      </c>
      <c r="J515" s="7"/>
    </row>
    <row r="516" spans="1:10" ht="12">
      <c r="A516" s="23">
        <v>505</v>
      </c>
      <c r="B516" s="23">
        <f t="shared" si="54"/>
        <v>2525</v>
      </c>
      <c r="C516" s="24">
        <f t="shared" si="55"/>
        <v>42.083333333333336</v>
      </c>
      <c r="D516" s="32">
        <f t="shared" si="56"/>
        <v>886.6390427044582</v>
      </c>
      <c r="E516" s="24">
        <f t="shared" si="50"/>
        <v>892.4762615957909</v>
      </c>
      <c r="F516" s="25">
        <f t="shared" si="51"/>
        <v>1628.292059349398</v>
      </c>
      <c r="G516" s="25">
        <f t="shared" si="52"/>
        <v>659.4956926639434</v>
      </c>
      <c r="H516" s="26">
        <f t="shared" si="53"/>
        <v>0.3145217510165095</v>
      </c>
      <c r="J516" s="7"/>
    </row>
    <row r="517" spans="1:10" ht="12">
      <c r="A517" s="23">
        <v>506</v>
      </c>
      <c r="B517" s="23">
        <f t="shared" si="54"/>
        <v>2530</v>
      </c>
      <c r="C517" s="24">
        <f t="shared" si="55"/>
        <v>42.166666666666664</v>
      </c>
      <c r="D517" s="32">
        <f t="shared" si="56"/>
        <v>886.9535644554747</v>
      </c>
      <c r="E517" s="24">
        <f t="shared" si="50"/>
        <v>892.7714963637421</v>
      </c>
      <c r="F517" s="25">
        <f t="shared" si="51"/>
        <v>1624.074429484257</v>
      </c>
      <c r="G517" s="25">
        <f t="shared" si="52"/>
        <v>659.2647817138394</v>
      </c>
      <c r="H517" s="26">
        <f t="shared" si="53"/>
        <v>0.3138169489607052</v>
      </c>
      <c r="J517" s="7"/>
    </row>
    <row r="518" spans="1:10" ht="12">
      <c r="A518" s="23">
        <v>507</v>
      </c>
      <c r="B518" s="23">
        <f t="shared" si="54"/>
        <v>2535</v>
      </c>
      <c r="C518" s="24">
        <f t="shared" si="55"/>
        <v>42.25</v>
      </c>
      <c r="D518" s="32">
        <f t="shared" si="56"/>
        <v>887.2673814044355</v>
      </c>
      <c r="E518" s="24">
        <f t="shared" si="50"/>
        <v>893.0661505319717</v>
      </c>
      <c r="F518" s="25">
        <f t="shared" si="51"/>
        <v>1619.8819517563352</v>
      </c>
      <c r="G518" s="25">
        <f t="shared" si="52"/>
        <v>659.035314598893</v>
      </c>
      <c r="H518" s="26">
        <f t="shared" si="53"/>
        <v>0.3131158288298431</v>
      </c>
      <c r="J518" s="7"/>
    </row>
    <row r="519" spans="1:10" ht="12">
      <c r="A519" s="23">
        <v>508</v>
      </c>
      <c r="B519" s="23">
        <f t="shared" si="54"/>
        <v>2540</v>
      </c>
      <c r="C519" s="24">
        <f t="shared" si="55"/>
        <v>42.333333333333336</v>
      </c>
      <c r="D519" s="32">
        <f t="shared" si="56"/>
        <v>887.5804972332653</v>
      </c>
      <c r="E519" s="24">
        <f t="shared" si="50"/>
        <v>893.360226379578</v>
      </c>
      <c r="F519" s="25">
        <f t="shared" si="51"/>
        <v>1615.714334177173</v>
      </c>
      <c r="G519" s="25">
        <f t="shared" si="52"/>
        <v>658.8072768631761</v>
      </c>
      <c r="H519" s="26">
        <f t="shared" si="53"/>
        <v>0.3124183494766296</v>
      </c>
      <c r="J519" s="7"/>
    </row>
    <row r="520" spans="1:10" ht="12">
      <c r="A520" s="23">
        <v>509</v>
      </c>
      <c r="B520" s="23">
        <f t="shared" si="54"/>
        <v>2545</v>
      </c>
      <c r="C520" s="24">
        <f t="shared" si="55"/>
        <v>42.416666666666664</v>
      </c>
      <c r="D520" s="32">
        <f t="shared" si="56"/>
        <v>887.8929155827419</v>
      </c>
      <c r="E520" s="24">
        <f t="shared" si="50"/>
        <v>893.6537261722658</v>
      </c>
      <c r="F520" s="25">
        <f t="shared" si="51"/>
        <v>1611.5712909974245</v>
      </c>
      <c r="G520" s="25">
        <f t="shared" si="52"/>
        <v>658.5806542558776</v>
      </c>
      <c r="H520" s="26">
        <f t="shared" si="53"/>
        <v>0.31172447069752707</v>
      </c>
      <c r="J520" s="7"/>
    </row>
    <row r="521" spans="1:10" ht="12">
      <c r="A521" s="23">
        <v>510</v>
      </c>
      <c r="B521" s="23">
        <f t="shared" si="54"/>
        <v>2550</v>
      </c>
      <c r="C521" s="24">
        <f t="shared" si="55"/>
        <v>42.5</v>
      </c>
      <c r="D521" s="32">
        <f t="shared" si="56"/>
        <v>888.2046400534394</v>
      </c>
      <c r="E521" s="24">
        <f t="shared" si="50"/>
        <v>893.9466521624515</v>
      </c>
      <c r="F521" s="25">
        <f t="shared" si="51"/>
        <v>1607.4525425078991</v>
      </c>
      <c r="G521" s="25">
        <f t="shared" si="52"/>
        <v>658.3554327273187</v>
      </c>
      <c r="H521" s="26">
        <f t="shared" si="53"/>
        <v>0.3110341532005136</v>
      </c>
      <c r="J521" s="7"/>
    </row>
    <row r="522" spans="1:10" ht="12">
      <c r="A522" s="23">
        <v>511</v>
      </c>
      <c r="B522" s="23">
        <f t="shared" si="54"/>
        <v>2555</v>
      </c>
      <c r="C522" s="24">
        <f t="shared" si="55"/>
        <v>42.583333333333336</v>
      </c>
      <c r="D522" s="32">
        <f t="shared" si="56"/>
        <v>888.5156742066399</v>
      </c>
      <c r="E522" s="24">
        <f t="shared" si="50"/>
        <v>894.2390065893666</v>
      </c>
      <c r="F522" s="25">
        <f t="shared" si="51"/>
        <v>1603.3578148489078</v>
      </c>
      <c r="G522" s="25">
        <f t="shared" si="52"/>
        <v>658.1315984250716</v>
      </c>
      <c r="H522" s="26">
        <f t="shared" si="53"/>
        <v>0.31034735857424384</v>
      </c>
      <c r="J522" s="7"/>
    </row>
    <row r="523" spans="1:10" ht="12">
      <c r="A523" s="23">
        <v>512</v>
      </c>
      <c r="B523" s="23">
        <f t="shared" si="54"/>
        <v>2560</v>
      </c>
      <c r="C523" s="24">
        <f t="shared" si="55"/>
        <v>42.666666666666664</v>
      </c>
      <c r="D523" s="32">
        <f t="shared" si="56"/>
        <v>888.8260215652142</v>
      </c>
      <c r="E523" s="24">
        <f aca="true" t="shared" si="57" ref="E523:E586">20+345*LOG(8*(B523+delta_t/2)/60+1)</f>
        <v>894.5307916791601</v>
      </c>
      <c r="F523" s="25">
        <f aca="true" t="shared" si="58" ref="F523:F586">alfa_c*(E523-D523)+k_sh*0.0000000577*eps_r*((E523+273.15)^4-(D523+273.15)^4)</f>
        <v>1599.2868398258702</v>
      </c>
      <c r="G523" s="25">
        <f aca="true" t="shared" si="59" ref="G523:G586">IF(steel&lt;&gt;1,IF(D523&lt;600,425+0.773*D523-0.00169*D523^2+0.00000222*D523^3,IF(D523&lt;735,666+13002/(738-D523),IF(D523&lt;900,545+17820/(D523-731),650))),450+0.28*D523-0.000291*D523^2+0.000000134*D523^3)</f>
        <v>657.9091376901795</v>
      </c>
      <c r="H523" s="26">
        <f aca="true" t="shared" si="60" ref="H523:H586">F523/7850/G523*fatt_sez*delta_t</f>
        <v>0.3096640492582279</v>
      </c>
      <c r="J523" s="7"/>
    </row>
    <row r="524" spans="1:10" ht="12">
      <c r="A524" s="23">
        <v>513</v>
      </c>
      <c r="B524" s="23">
        <f aca="true" t="shared" si="61" ref="B524:B587">B523+delta_t</f>
        <v>2565</v>
      </c>
      <c r="C524" s="24">
        <f aca="true" t="shared" si="62" ref="C524:C587">B524/60</f>
        <v>42.75</v>
      </c>
      <c r="D524" s="32">
        <f aca="true" t="shared" si="63" ref="D524:D587">D523+H523</f>
        <v>889.1356856144724</v>
      </c>
      <c r="E524" s="24">
        <f t="shared" si="57"/>
        <v>894.8220096450009</v>
      </c>
      <c r="F524" s="25">
        <f t="shared" si="58"/>
        <v>1595.239354733129</v>
      </c>
      <c r="G524" s="25">
        <f t="shared" si="59"/>
        <v>657.6880370534728</v>
      </c>
      <c r="H524" s="26">
        <f t="shared" si="60"/>
        <v>0.3089841885144099</v>
      </c>
      <c r="J524" s="7"/>
    </row>
    <row r="525" spans="1:10" ht="12">
      <c r="A525" s="23">
        <v>514</v>
      </c>
      <c r="B525" s="23">
        <f t="shared" si="61"/>
        <v>2570</v>
      </c>
      <c r="C525" s="24">
        <f t="shared" si="62"/>
        <v>42.833333333333336</v>
      </c>
      <c r="D525" s="32">
        <f t="shared" si="63"/>
        <v>889.4446698029868</v>
      </c>
      <c r="E525" s="24">
        <f t="shared" si="57"/>
        <v>895.1126626871778</v>
      </c>
      <c r="F525" s="25">
        <f t="shared" si="58"/>
        <v>1591.215102182784</v>
      </c>
      <c r="G525" s="25">
        <f t="shared" si="59"/>
        <v>657.4682832319809</v>
      </c>
      <c r="H525" s="26">
        <f t="shared" si="60"/>
        <v>0.30830774039953845</v>
      </c>
      <c r="J525" s="7"/>
    </row>
    <row r="526" spans="1:10" ht="12">
      <c r="A526" s="23">
        <v>515</v>
      </c>
      <c r="B526" s="23">
        <f t="shared" si="61"/>
        <v>2575</v>
      </c>
      <c r="C526" s="24">
        <f t="shared" si="62"/>
        <v>42.916666666666664</v>
      </c>
      <c r="D526" s="32">
        <f t="shared" si="63"/>
        <v>889.7529775433864</v>
      </c>
      <c r="E526" s="24">
        <f t="shared" si="57"/>
        <v>895.4027529932001</v>
      </c>
      <c r="F526" s="25">
        <f t="shared" si="58"/>
        <v>1587.2138299411417</v>
      </c>
      <c r="G526" s="25">
        <f t="shared" si="59"/>
        <v>657.2498631254326</v>
      </c>
      <c r="H526" s="26">
        <f t="shared" si="60"/>
        <v>0.3076346697388387</v>
      </c>
      <c r="J526" s="7"/>
    </row>
    <row r="527" spans="1:10" ht="12">
      <c r="A527" s="23">
        <v>516</v>
      </c>
      <c r="B527" s="23">
        <f t="shared" si="61"/>
        <v>2580</v>
      </c>
      <c r="C527" s="24">
        <f t="shared" si="62"/>
        <v>43</v>
      </c>
      <c r="D527" s="32">
        <f t="shared" si="63"/>
        <v>890.0606122131252</v>
      </c>
      <c r="E527" s="24">
        <f t="shared" si="57"/>
        <v>895.6922827378954</v>
      </c>
      <c r="F527" s="25">
        <f t="shared" si="58"/>
        <v>1583.2352907707534</v>
      </c>
      <c r="G527" s="25">
        <f t="shared" si="59"/>
        <v>657.0327638128476</v>
      </c>
      <c r="H527" s="26">
        <f t="shared" si="60"/>
        <v>0.3069649421005982</v>
      </c>
      <c r="J527" s="7"/>
    </row>
    <row r="528" spans="1:10" ht="12">
      <c r="A528" s="23">
        <v>517</v>
      </c>
      <c r="B528" s="23">
        <f t="shared" si="61"/>
        <v>2585</v>
      </c>
      <c r="C528" s="24">
        <f t="shared" si="62"/>
        <v>43.083333333333336</v>
      </c>
      <c r="D528" s="32">
        <f t="shared" si="63"/>
        <v>890.3675771552258</v>
      </c>
      <c r="E528" s="24">
        <f t="shared" si="57"/>
        <v>895.981254083508</v>
      </c>
      <c r="F528" s="25">
        <f t="shared" si="58"/>
        <v>1579.279242277863</v>
      </c>
      <c r="G528" s="25">
        <f t="shared" si="59"/>
        <v>656.81697254921</v>
      </c>
      <c r="H528" s="26">
        <f t="shared" si="60"/>
        <v>0.3062985237716426</v>
      </c>
      <c r="J528" s="7"/>
    </row>
    <row r="529" spans="1:10" ht="12">
      <c r="A529" s="23">
        <v>518</v>
      </c>
      <c r="B529" s="23">
        <f t="shared" si="61"/>
        <v>2590</v>
      </c>
      <c r="C529" s="24">
        <f t="shared" si="62"/>
        <v>43.166666666666664</v>
      </c>
      <c r="D529" s="32">
        <f t="shared" si="63"/>
        <v>890.6738756789974</v>
      </c>
      <c r="E529" s="24">
        <f t="shared" si="57"/>
        <v>896.2696691797958</v>
      </c>
      <c r="F529" s="25">
        <f t="shared" si="58"/>
        <v>1575.3454467668034</v>
      </c>
      <c r="G529" s="25">
        <f t="shared" si="59"/>
        <v>656.6024767622268</v>
      </c>
      <c r="H529" s="26">
        <f t="shared" si="60"/>
        <v>0.3056353817340012</v>
      </c>
      <c r="J529" s="7"/>
    </row>
    <row r="530" spans="1:10" ht="12">
      <c r="A530" s="23">
        <v>519</v>
      </c>
      <c r="B530" s="23">
        <f t="shared" si="61"/>
        <v>2595</v>
      </c>
      <c r="C530" s="24">
        <f t="shared" si="62"/>
        <v>43.25</v>
      </c>
      <c r="D530" s="32">
        <f t="shared" si="63"/>
        <v>890.9795110607314</v>
      </c>
      <c r="E530" s="24">
        <f t="shared" si="57"/>
        <v>896.557530164126</v>
      </c>
      <c r="F530" s="25">
        <f t="shared" si="58"/>
        <v>1571.4336710983544</v>
      </c>
      <c r="G530" s="25">
        <f t="shared" si="59"/>
        <v>656.3892640491642</v>
      </c>
      <c r="H530" s="26">
        <f t="shared" si="60"/>
        <v>0.3049754836421928</v>
      </c>
      <c r="J530" s="7"/>
    </row>
    <row r="531" spans="1:10" ht="12">
      <c r="A531" s="23">
        <v>520</v>
      </c>
      <c r="B531" s="23">
        <f t="shared" si="61"/>
        <v>2600</v>
      </c>
      <c r="C531" s="24">
        <f t="shared" si="62"/>
        <v>43.333333333333336</v>
      </c>
      <c r="D531" s="32">
        <f t="shared" si="63"/>
        <v>891.2844865443736</v>
      </c>
      <c r="E531" s="24">
        <f t="shared" si="57"/>
        <v>896.8448391615703</v>
      </c>
      <c r="F531" s="25">
        <f t="shared" si="58"/>
        <v>1567.5436865541258</v>
      </c>
      <c r="G531" s="25">
        <f t="shared" si="59"/>
        <v>656.177322173763</v>
      </c>
      <c r="H531" s="26">
        <f t="shared" si="60"/>
        <v>0.30431879780153653</v>
      </c>
      <c r="J531" s="7"/>
    </row>
    <row r="532" spans="1:10" ht="12">
      <c r="A532" s="23">
        <v>521</v>
      </c>
      <c r="B532" s="23">
        <f t="shared" si="61"/>
        <v>2605</v>
      </c>
      <c r="C532" s="24">
        <f t="shared" si="62"/>
        <v>43.416666666666664</v>
      </c>
      <c r="D532" s="32">
        <f t="shared" si="63"/>
        <v>891.5888053421752</v>
      </c>
      <c r="E532" s="24">
        <f t="shared" si="57"/>
        <v>897.1315982849995</v>
      </c>
      <c r="F532" s="25">
        <f t="shared" si="58"/>
        <v>1563.6752687060357</v>
      </c>
      <c r="G532" s="25">
        <f t="shared" si="59"/>
        <v>655.9666390632271</v>
      </c>
      <c r="H532" s="26">
        <f t="shared" si="60"/>
        <v>0.30366529314731194</v>
      </c>
      <c r="J532" s="7"/>
    </row>
    <row r="533" spans="1:10" ht="12">
      <c r="A533" s="23">
        <v>522</v>
      </c>
      <c r="B533" s="23">
        <f t="shared" si="61"/>
        <v>2610</v>
      </c>
      <c r="C533" s="24">
        <f t="shared" si="62"/>
        <v>43.5</v>
      </c>
      <c r="D533" s="32">
        <f t="shared" si="63"/>
        <v>891.8924706353225</v>
      </c>
      <c r="E533" s="24">
        <f t="shared" si="57"/>
        <v>897.4178096351758</v>
      </c>
      <c r="F533" s="25">
        <f t="shared" si="58"/>
        <v>1559.8281972898908</v>
      </c>
      <c r="G533" s="25">
        <f t="shared" si="59"/>
        <v>655.7572028052864</v>
      </c>
      <c r="H533" s="26">
        <f t="shared" si="60"/>
        <v>0.3030149392245827</v>
      </c>
      <c r="J533" s="7"/>
    </row>
    <row r="534" spans="1:10" ht="12">
      <c r="A534" s="23">
        <v>523</v>
      </c>
      <c r="B534" s="23">
        <f t="shared" si="61"/>
        <v>2615</v>
      </c>
      <c r="C534" s="24">
        <f t="shared" si="62"/>
        <v>43.583333333333336</v>
      </c>
      <c r="D534" s="32">
        <f t="shared" si="63"/>
        <v>892.1954855745471</v>
      </c>
      <c r="E534" s="24">
        <f t="shared" si="57"/>
        <v>897.7034753008451</v>
      </c>
      <c r="F534" s="25">
        <f t="shared" si="58"/>
        <v>1556.0022560841812</v>
      </c>
      <c r="G534" s="25">
        <f t="shared" si="59"/>
        <v>655.5490016453277</v>
      </c>
      <c r="H534" s="26">
        <f t="shared" si="60"/>
        <v>0.30236770616890407</v>
      </c>
      <c r="J534" s="7"/>
    </row>
    <row r="535" spans="1:10" ht="12">
      <c r="A535" s="23">
        <v>524</v>
      </c>
      <c r="B535" s="23">
        <f t="shared" si="61"/>
        <v>2620</v>
      </c>
      <c r="C535" s="24">
        <f t="shared" si="62"/>
        <v>43.666666666666664</v>
      </c>
      <c r="D535" s="32">
        <f t="shared" si="63"/>
        <v>892.497853280716</v>
      </c>
      <c r="E535" s="24">
        <f t="shared" si="57"/>
        <v>897.98859735883</v>
      </c>
      <c r="F535" s="25">
        <f t="shared" si="58"/>
        <v>1552.1972327935437</v>
      </c>
      <c r="G535" s="25">
        <f t="shared" si="59"/>
        <v>655.3420239835958</v>
      </c>
      <c r="H535" s="26">
        <f t="shared" si="60"/>
        <v>0.3017235646878126</v>
      </c>
      <c r="J535" s="7"/>
    </row>
    <row r="536" spans="1:10" ht="12">
      <c r="A536" s="23">
        <v>525</v>
      </c>
      <c r="B536" s="23">
        <f t="shared" si="61"/>
        <v>2625</v>
      </c>
      <c r="C536" s="24">
        <f t="shared" si="62"/>
        <v>43.75</v>
      </c>
      <c r="D536" s="32">
        <f t="shared" si="63"/>
        <v>892.7995768454037</v>
      </c>
      <c r="E536" s="24">
        <f t="shared" si="57"/>
        <v>898.2731778741186</v>
      </c>
      <c r="F536" s="25">
        <f t="shared" si="58"/>
        <v>1548.4129189354408</v>
      </c>
      <c r="G536" s="25">
        <f t="shared" si="59"/>
        <v>655.1362583724595</v>
      </c>
      <c r="H536" s="26">
        <f t="shared" si="60"/>
        <v>0.3010824860428211</v>
      </c>
      <c r="J536" s="7"/>
    </row>
    <row r="537" spans="1:10" ht="12">
      <c r="A537" s="23">
        <v>526</v>
      </c>
      <c r="B537" s="23">
        <f t="shared" si="61"/>
        <v>2630</v>
      </c>
      <c r="C537" s="24">
        <f t="shared" si="62"/>
        <v>43.833333333333336</v>
      </c>
      <c r="D537" s="32">
        <f t="shared" si="63"/>
        <v>893.1006593314465</v>
      </c>
      <c r="E537" s="24">
        <f t="shared" si="57"/>
        <v>898.5572188999553</v>
      </c>
      <c r="F537" s="25">
        <f t="shared" si="58"/>
        <v>1544.6491097318114</v>
      </c>
      <c r="G537" s="25">
        <f t="shared" si="59"/>
        <v>654.9316935137415</v>
      </c>
      <c r="H537" s="26">
        <f t="shared" si="60"/>
        <v>0.30044444203226484</v>
      </c>
      <c r="J537" s="7"/>
    </row>
    <row r="538" spans="1:10" ht="12">
      <c r="A538" s="23">
        <v>527</v>
      </c>
      <c r="B538" s="23">
        <f t="shared" si="61"/>
        <v>2635</v>
      </c>
      <c r="C538" s="24">
        <f t="shared" si="62"/>
        <v>43.916666666666664</v>
      </c>
      <c r="D538" s="32">
        <f t="shared" si="63"/>
        <v>893.4011037734788</v>
      </c>
      <c r="E538" s="24">
        <f t="shared" si="57"/>
        <v>898.840722477929</v>
      </c>
      <c r="F538" s="25">
        <f t="shared" si="58"/>
        <v>1540.905604004813</v>
      </c>
      <c r="G538" s="25">
        <f t="shared" si="59"/>
        <v>654.728318256111</v>
      </c>
      <c r="H538" s="26">
        <f t="shared" si="60"/>
        <v>0.2998094049748314</v>
      </c>
      <c r="J538" s="7"/>
    </row>
    <row r="539" spans="1:10" ht="12">
      <c r="A539" s="23">
        <v>528</v>
      </c>
      <c r="B539" s="23">
        <f t="shared" si="61"/>
        <v>2640</v>
      </c>
      <c r="C539" s="24">
        <f t="shared" si="62"/>
        <v>44</v>
      </c>
      <c r="D539" s="32">
        <f t="shared" si="63"/>
        <v>893.7009131784536</v>
      </c>
      <c r="E539" s="24">
        <f t="shared" si="57"/>
        <v>899.1236906380622</v>
      </c>
      <c r="F539" s="25">
        <f t="shared" si="58"/>
        <v>1537.1822040753623</v>
      </c>
      <c r="G539" s="25">
        <f t="shared" si="59"/>
        <v>654.5261215925364</v>
      </c>
      <c r="H539" s="26">
        <f t="shared" si="60"/>
        <v>0.2991773476935275</v>
      </c>
      <c r="J539" s="7"/>
    </row>
    <row r="540" spans="1:10" ht="12">
      <c r="A540" s="23">
        <v>529</v>
      </c>
      <c r="B540" s="23">
        <f t="shared" si="61"/>
        <v>2645</v>
      </c>
      <c r="C540" s="24">
        <f t="shared" si="62"/>
        <v>44.083333333333336</v>
      </c>
      <c r="D540" s="32">
        <f t="shared" si="63"/>
        <v>894.0000905261471</v>
      </c>
      <c r="E540" s="24">
        <f t="shared" si="57"/>
        <v>899.4061253988967</v>
      </c>
      <c r="F540" s="25">
        <f t="shared" si="58"/>
        <v>1533.4787156664581</v>
      </c>
      <c r="G540" s="25">
        <f t="shared" si="59"/>
        <v>654.3250926577949</v>
      </c>
      <c r="H540" s="26">
        <f t="shared" si="60"/>
        <v>0.29854824350047243</v>
      </c>
      <c r="J540" s="7"/>
    </row>
    <row r="541" spans="1:10" ht="12">
      <c r="A541" s="23">
        <v>530</v>
      </c>
      <c r="B541" s="23">
        <f t="shared" si="61"/>
        <v>2650</v>
      </c>
      <c r="C541" s="24">
        <f t="shared" si="62"/>
        <v>44.166666666666664</v>
      </c>
      <c r="D541" s="32">
        <f t="shared" si="63"/>
        <v>894.2986387696476</v>
      </c>
      <c r="E541" s="24">
        <f t="shared" si="57"/>
        <v>899.6880287675816</v>
      </c>
      <c r="F541" s="25">
        <f t="shared" si="58"/>
        <v>1529.794947808984</v>
      </c>
      <c r="G541" s="25">
        <f t="shared" si="59"/>
        <v>654.125220726042</v>
      </c>
      <c r="H541" s="26">
        <f t="shared" si="60"/>
        <v>0.29792206618207384</v>
      </c>
      <c r="J541" s="7"/>
    </row>
    <row r="542" spans="1:10" ht="12">
      <c r="A542" s="23">
        <v>531</v>
      </c>
      <c r="B542" s="23">
        <f t="shared" si="61"/>
        <v>2655</v>
      </c>
      <c r="C542" s="24">
        <f t="shared" si="62"/>
        <v>44.25</v>
      </c>
      <c r="D542" s="32">
        <f t="shared" si="63"/>
        <v>894.5965608358297</v>
      </c>
      <c r="E542" s="24">
        <f t="shared" si="57"/>
        <v>899.9694027399574</v>
      </c>
      <c r="F542" s="25">
        <f t="shared" si="58"/>
        <v>1526.130712751447</v>
      </c>
      <c r="G542" s="25">
        <f t="shared" si="59"/>
        <v>653.9264952084322</v>
      </c>
      <c r="H542" s="26">
        <f t="shared" si="60"/>
        <v>0.29729878998487264</v>
      </c>
      <c r="J542" s="7"/>
    </row>
    <row r="543" spans="1:10" ht="12">
      <c r="A543" s="23">
        <v>532</v>
      </c>
      <c r="B543" s="23">
        <f t="shared" si="61"/>
        <v>2660</v>
      </c>
      <c r="C543" s="24">
        <f t="shared" si="62"/>
        <v>44.333333333333336</v>
      </c>
      <c r="D543" s="32">
        <f t="shared" si="63"/>
        <v>894.8938596258146</v>
      </c>
      <c r="E543" s="24">
        <f t="shared" si="57"/>
        <v>900.2502493006419</v>
      </c>
      <c r="F543" s="25">
        <f t="shared" si="58"/>
        <v>1522.4858258731088</v>
      </c>
      <c r="G543" s="25">
        <f t="shared" si="59"/>
        <v>653.728905650796</v>
      </c>
      <c r="H543" s="26">
        <f t="shared" si="60"/>
        <v>0.296678389601956</v>
      </c>
      <c r="J543" s="7"/>
    </row>
    <row r="544" spans="1:10" ht="12">
      <c r="A544" s="23">
        <v>533</v>
      </c>
      <c r="B544" s="23">
        <f t="shared" si="61"/>
        <v>2665</v>
      </c>
      <c r="C544" s="24">
        <f t="shared" si="62"/>
        <v>44.416666666666664</v>
      </c>
      <c r="D544" s="32">
        <f t="shared" si="63"/>
        <v>895.1905380154166</v>
      </c>
      <c r="E544" s="24">
        <f t="shared" si="57"/>
        <v>900.5305704231138</v>
      </c>
      <c r="F544" s="25">
        <f t="shared" si="58"/>
        <v>1518.8601055994204</v>
      </c>
      <c r="G544" s="25">
        <f t="shared" si="59"/>
        <v>653.532441731367</v>
      </c>
      <c r="H544" s="26">
        <f t="shared" si="60"/>
        <v>0.29606084015972767</v>
      </c>
      <c r="J544" s="7"/>
    </row>
    <row r="545" spans="1:10" ht="12">
      <c r="A545" s="23">
        <v>534</v>
      </c>
      <c r="B545" s="23">
        <f t="shared" si="61"/>
        <v>2670</v>
      </c>
      <c r="C545" s="24">
        <f t="shared" si="62"/>
        <v>44.5</v>
      </c>
      <c r="D545" s="32">
        <f t="shared" si="63"/>
        <v>895.4865988555763</v>
      </c>
      <c r="E545" s="24">
        <f t="shared" si="57"/>
        <v>900.8103680697957</v>
      </c>
      <c r="F545" s="25">
        <f t="shared" si="58"/>
        <v>1515.2533733212604</v>
      </c>
      <c r="G545" s="25">
        <f t="shared" si="59"/>
        <v>653.3370932585605</v>
      </c>
      <c r="H545" s="26">
        <f t="shared" si="60"/>
        <v>0.2954461172053325</v>
      </c>
      <c r="J545" s="7"/>
    </row>
    <row r="546" spans="1:10" ht="12">
      <c r="A546" s="23">
        <v>535</v>
      </c>
      <c r="B546" s="23">
        <f t="shared" si="61"/>
        <v>2675</v>
      </c>
      <c r="C546" s="24">
        <f t="shared" si="62"/>
        <v>44.583333333333336</v>
      </c>
      <c r="D546" s="32">
        <f t="shared" si="63"/>
        <v>895.7820449727816</v>
      </c>
      <c r="E546" s="24">
        <f t="shared" si="57"/>
        <v>901.0896441921367</v>
      </c>
      <c r="F546" s="25">
        <f t="shared" si="58"/>
        <v>1511.665453316517</v>
      </c>
      <c r="G546" s="25">
        <f t="shared" si="59"/>
        <v>653.1428501688001</v>
      </c>
      <c r="H546" s="26">
        <f t="shared" si="60"/>
        <v>0.2948341966944539</v>
      </c>
      <c r="J546" s="7"/>
    </row>
    <row r="547" spans="1:10" ht="12">
      <c r="A547" s="23">
        <v>536</v>
      </c>
      <c r="B547" s="23">
        <f t="shared" si="61"/>
        <v>2680</v>
      </c>
      <c r="C547" s="24">
        <f t="shared" si="62"/>
        <v>44.666666666666664</v>
      </c>
      <c r="D547" s="32">
        <f t="shared" si="63"/>
        <v>896.076879169476</v>
      </c>
      <c r="E547" s="24">
        <f t="shared" si="57"/>
        <v>901.3684007306942</v>
      </c>
      <c r="F547" s="25">
        <f t="shared" si="58"/>
        <v>1508.096172674659</v>
      </c>
      <c r="G547" s="25">
        <f t="shared" si="59"/>
        <v>652.9497025243924</v>
      </c>
      <c r="H547" s="26">
        <f t="shared" si="60"/>
        <v>0.2942250549796116</v>
      </c>
      <c r="J547" s="7"/>
    </row>
    <row r="548" spans="1:10" ht="12">
      <c r="A548" s="23">
        <v>537</v>
      </c>
      <c r="B548" s="23">
        <f t="shared" si="61"/>
        <v>2685</v>
      </c>
      <c r="C548" s="24">
        <f t="shared" si="62"/>
        <v>44.75</v>
      </c>
      <c r="D548" s="32">
        <f t="shared" si="63"/>
        <v>896.3711042244556</v>
      </c>
      <c r="E548" s="24">
        <f t="shared" si="57"/>
        <v>901.6466396152148</v>
      </c>
      <c r="F548" s="25">
        <f t="shared" si="58"/>
        <v>1504.5453612236388</v>
      </c>
      <c r="G548" s="25">
        <f t="shared" si="59"/>
        <v>652.7576405114474</v>
      </c>
      <c r="H548" s="26">
        <f t="shared" si="60"/>
        <v>0.29361866879883636</v>
      </c>
      <c r="J548" s="7"/>
    </row>
    <row r="549" spans="1:10" ht="12">
      <c r="A549" s="23">
        <v>538</v>
      </c>
      <c r="B549" s="23">
        <f t="shared" si="61"/>
        <v>2690</v>
      </c>
      <c r="C549" s="24">
        <f t="shared" si="62"/>
        <v>44.833333333333336</v>
      </c>
      <c r="D549" s="32">
        <f t="shared" si="63"/>
        <v>896.6647228932544</v>
      </c>
      <c r="E549" s="24">
        <f t="shared" si="57"/>
        <v>901.9243627647141</v>
      </c>
      <c r="F549" s="25">
        <f t="shared" si="58"/>
        <v>1501.0128514601356</v>
      </c>
      <c r="G549" s="25">
        <f t="shared" si="59"/>
        <v>652.5666544378447</v>
      </c>
      <c r="H549" s="26">
        <f t="shared" si="60"/>
        <v>0.2930150152649191</v>
      </c>
      <c r="J549" s="7"/>
    </row>
    <row r="550" spans="1:10" ht="12">
      <c r="A550" s="23">
        <v>539</v>
      </c>
      <c r="B550" s="23">
        <f t="shared" si="61"/>
        <v>2695</v>
      </c>
      <c r="C550" s="24">
        <f t="shared" si="62"/>
        <v>44.916666666666664</v>
      </c>
      <c r="D550" s="32">
        <f t="shared" si="63"/>
        <v>896.9577379085193</v>
      </c>
      <c r="E550" s="24">
        <f t="shared" si="57"/>
        <v>902.2015720875564</v>
      </c>
      <c r="F550" s="25">
        <f t="shared" si="58"/>
        <v>1497.498478480775</v>
      </c>
      <c r="G550" s="25">
        <f t="shared" si="59"/>
        <v>652.3767347312416</v>
      </c>
      <c r="H550" s="26">
        <f t="shared" si="60"/>
        <v>0.29241407185477686</v>
      </c>
      <c r="J550" s="7"/>
    </row>
    <row r="551" spans="1:10" ht="12">
      <c r="A551" s="23">
        <v>540</v>
      </c>
      <c r="B551" s="23">
        <f t="shared" si="61"/>
        <v>2700</v>
      </c>
      <c r="C551" s="24">
        <f t="shared" si="62"/>
        <v>45</v>
      </c>
      <c r="D551" s="32">
        <f t="shared" si="63"/>
        <v>897.2501519803741</v>
      </c>
      <c r="E551" s="24">
        <f t="shared" si="57"/>
        <v>902.4782694815335</v>
      </c>
      <c r="F551" s="25">
        <f t="shared" si="58"/>
        <v>1494.0020799173592</v>
      </c>
      <c r="G551" s="25">
        <f t="shared" si="59"/>
        <v>652.1878719371256</v>
      </c>
      <c r="H551" s="26">
        <f t="shared" si="60"/>
        <v>0.2918158163995309</v>
      </c>
      <c r="J551" s="7"/>
    </row>
    <row r="552" spans="1:10" ht="12">
      <c r="A552" s="23">
        <v>541</v>
      </c>
      <c r="B552" s="23">
        <f t="shared" si="61"/>
        <v>2705</v>
      </c>
      <c r="C552" s="24">
        <f t="shared" si="62"/>
        <v>45.083333333333336</v>
      </c>
      <c r="D552" s="32">
        <f t="shared" si="63"/>
        <v>897.5419677967736</v>
      </c>
      <c r="E552" s="24">
        <f t="shared" si="57"/>
        <v>902.7544568339422</v>
      </c>
      <c r="F552" s="25">
        <f t="shared" si="58"/>
        <v>1490.5234958730714</v>
      </c>
      <c r="G552" s="25">
        <f t="shared" si="59"/>
        <v>652.0000567169066</v>
      </c>
      <c r="H552" s="26">
        <f t="shared" si="60"/>
        <v>0.2912202270747049</v>
      </c>
      <c r="J552" s="7"/>
    </row>
    <row r="553" spans="1:10" ht="12">
      <c r="A553" s="23">
        <v>542</v>
      </c>
      <c r="B553" s="23">
        <f t="shared" si="61"/>
        <v>2710</v>
      </c>
      <c r="C553" s="24">
        <f t="shared" si="62"/>
        <v>45.166666666666664</v>
      </c>
      <c r="D553" s="32">
        <f t="shared" si="63"/>
        <v>897.8331880238484</v>
      </c>
      <c r="E553" s="24">
        <f t="shared" si="57"/>
        <v>903.030136021662</v>
      </c>
      <c r="F553" s="25">
        <f t="shared" si="58"/>
        <v>1487.0625688611706</v>
      </c>
      <c r="G553" s="25">
        <f t="shared" si="59"/>
        <v>651.81327984605</v>
      </c>
      <c r="H553" s="26">
        <f t="shared" si="60"/>
        <v>0.2906272823908434</v>
      </c>
      <c r="J553" s="7"/>
    </row>
    <row r="554" spans="1:10" ht="12">
      <c r="A554" s="23">
        <v>543</v>
      </c>
      <c r="B554" s="23">
        <f t="shared" si="61"/>
        <v>2715</v>
      </c>
      <c r="C554" s="24">
        <f t="shared" si="62"/>
        <v>45.25</v>
      </c>
      <c r="D554" s="32">
        <f t="shared" si="63"/>
        <v>898.1238153062392</v>
      </c>
      <c r="E554" s="24">
        <f t="shared" si="57"/>
        <v>903.3053089112316</v>
      </c>
      <c r="F554" s="25">
        <f t="shared" si="58"/>
        <v>1483.6191437468656</v>
      </c>
      <c r="G554" s="25">
        <f t="shared" si="59"/>
        <v>651.6275322122492</v>
      </c>
      <c r="H554" s="26">
        <f t="shared" si="60"/>
        <v>0.29003696118468564</v>
      </c>
      <c r="J554" s="7"/>
    </row>
    <row r="555" spans="1:10" ht="12">
      <c r="A555" s="23">
        <v>544</v>
      </c>
      <c r="B555" s="23">
        <f t="shared" si="61"/>
        <v>2720</v>
      </c>
      <c r="C555" s="24">
        <f t="shared" si="62"/>
        <v>45.333333333333336</v>
      </c>
      <c r="D555" s="32">
        <f t="shared" si="63"/>
        <v>898.4138522674239</v>
      </c>
      <c r="E555" s="24">
        <f t="shared" si="57"/>
        <v>903.5799773589243</v>
      </c>
      <c r="F555" s="25">
        <f t="shared" si="58"/>
        <v>1480.1930676888646</v>
      </c>
      <c r="G555" s="25">
        <f t="shared" si="59"/>
        <v>651.4428048136342</v>
      </c>
      <c r="H555" s="26">
        <f t="shared" si="60"/>
        <v>0.28944924261021454</v>
      </c>
      <c r="J555" s="7"/>
    </row>
    <row r="556" spans="1:10" ht="12">
      <c r="A556" s="23">
        <v>545</v>
      </c>
      <c r="B556" s="23">
        <f t="shared" si="61"/>
        <v>2725</v>
      </c>
      <c r="C556" s="24">
        <f t="shared" si="62"/>
        <v>45.416666666666664</v>
      </c>
      <c r="D556" s="32">
        <f t="shared" si="63"/>
        <v>898.7033015100341</v>
      </c>
      <c r="E556" s="24">
        <f t="shared" si="57"/>
        <v>903.8541432108236</v>
      </c>
      <c r="F556" s="25">
        <f t="shared" si="58"/>
        <v>1476.7841900851295</v>
      </c>
      <c r="G556" s="25">
        <f t="shared" si="59"/>
        <v>651.25908875702</v>
      </c>
      <c r="H556" s="26">
        <f t="shared" si="60"/>
        <v>0.28886410613046465</v>
      </c>
      <c r="J556" s="7"/>
    </row>
    <row r="557" spans="1:10" ht="12">
      <c r="A557" s="23">
        <v>546</v>
      </c>
      <c r="B557" s="23">
        <f t="shared" si="61"/>
        <v>2730</v>
      </c>
      <c r="C557" s="24">
        <f t="shared" si="62"/>
        <v>45.5</v>
      </c>
      <c r="D557" s="32">
        <f t="shared" si="63"/>
        <v>898.9921656161646</v>
      </c>
      <c r="E557" s="24">
        <f t="shared" si="57"/>
        <v>904.1278083028973</v>
      </c>
      <c r="F557" s="25">
        <f t="shared" si="58"/>
        <v>1473.3923625189136</v>
      </c>
      <c r="G557" s="25">
        <f t="shared" si="59"/>
        <v>651.0763752561883</v>
      </c>
      <c r="H557" s="26">
        <f t="shared" si="60"/>
        <v>0.2882815315093291</v>
      </c>
      <c r="J557" s="7"/>
    </row>
    <row r="558" spans="1:10" ht="12">
      <c r="A558" s="23">
        <v>547</v>
      </c>
      <c r="B558" s="23">
        <f t="shared" si="61"/>
        <v>2735</v>
      </c>
      <c r="C558" s="24">
        <f t="shared" si="62"/>
        <v>45.583333333333336</v>
      </c>
      <c r="D558" s="32">
        <f t="shared" si="63"/>
        <v>899.280447147674</v>
      </c>
      <c r="E558" s="24">
        <f t="shared" si="57"/>
        <v>904.4009744610717</v>
      </c>
      <c r="F558" s="25">
        <f t="shared" si="58"/>
        <v>1470.0174387081488</v>
      </c>
      <c r="G558" s="25">
        <f t="shared" si="59"/>
        <v>650.8946556302059</v>
      </c>
      <c r="H558" s="26">
        <f t="shared" si="60"/>
        <v>0.2877014988039624</v>
      </c>
      <c r="J558" s="7"/>
    </row>
    <row r="559" spans="1:10" ht="12">
      <c r="A559" s="23">
        <v>548</v>
      </c>
      <c r="B559" s="23">
        <f t="shared" si="61"/>
        <v>2740</v>
      </c>
      <c r="C559" s="24">
        <f t="shared" si="62"/>
        <v>45.666666666666664</v>
      </c>
      <c r="D559" s="32">
        <f t="shared" si="63"/>
        <v>899.5681486464779</v>
      </c>
      <c r="E559" s="24">
        <f t="shared" si="57"/>
        <v>904.6736435013041</v>
      </c>
      <c r="F559" s="25">
        <f t="shared" si="58"/>
        <v>1466.6592744544178</v>
      </c>
      <c r="G559" s="25">
        <f t="shared" si="59"/>
        <v>650.713921301777</v>
      </c>
      <c r="H559" s="26">
        <f t="shared" si="60"/>
        <v>0.2871239883570475</v>
      </c>
      <c r="J559" s="7"/>
    </row>
    <row r="560" spans="1:10" ht="12">
      <c r="A560" s="23">
        <v>549</v>
      </c>
      <c r="B560" s="23">
        <f t="shared" si="61"/>
        <v>2745</v>
      </c>
      <c r="C560" s="24">
        <f t="shared" si="62"/>
        <v>45.75</v>
      </c>
      <c r="D560" s="32">
        <f t="shared" si="63"/>
        <v>899.8552726348349</v>
      </c>
      <c r="E560" s="24">
        <f t="shared" si="57"/>
        <v>904.9458172296557</v>
      </c>
      <c r="F560" s="25">
        <f t="shared" si="58"/>
        <v>1463.317727595462</v>
      </c>
      <c r="G560" s="25">
        <f t="shared" si="59"/>
        <v>650.5341637956275</v>
      </c>
      <c r="H560" s="26">
        <f t="shared" si="60"/>
        <v>0.286548980789701</v>
      </c>
      <c r="J560" s="7"/>
    </row>
    <row r="561" spans="1:10" ht="12">
      <c r="A561" s="23">
        <v>550</v>
      </c>
      <c r="B561" s="23">
        <f t="shared" si="61"/>
        <v>2750</v>
      </c>
      <c r="C561" s="24">
        <f t="shared" si="62"/>
        <v>45.833333333333336</v>
      </c>
      <c r="D561" s="32">
        <f t="shared" si="63"/>
        <v>900.1418216156246</v>
      </c>
      <c r="E561" s="24">
        <f t="shared" si="57"/>
        <v>905.2174974423635</v>
      </c>
      <c r="F561" s="25">
        <f t="shared" si="58"/>
        <v>1459.992657958376</v>
      </c>
      <c r="G561" s="25">
        <f t="shared" si="59"/>
        <v>650</v>
      </c>
      <c r="H561" s="26">
        <f t="shared" si="60"/>
        <v>0.28613280900703103</v>
      </c>
      <c r="J561" s="7"/>
    </row>
    <row r="562" spans="1:10" ht="12">
      <c r="A562" s="23">
        <v>551</v>
      </c>
      <c r="B562" s="23">
        <f t="shared" si="61"/>
        <v>2755</v>
      </c>
      <c r="C562" s="24">
        <f t="shared" si="62"/>
        <v>45.916666666666664</v>
      </c>
      <c r="D562" s="32">
        <f t="shared" si="63"/>
        <v>900.4279544246317</v>
      </c>
      <c r="E562" s="24">
        <f t="shared" si="57"/>
        <v>905.4886859259109</v>
      </c>
      <c r="F562" s="25">
        <f t="shared" si="58"/>
        <v>1456.63918910804</v>
      </c>
      <c r="G562" s="25">
        <f t="shared" si="59"/>
        <v>650</v>
      </c>
      <c r="H562" s="26">
        <f t="shared" si="60"/>
        <v>0.28547558826223224</v>
      </c>
      <c r="J562" s="7"/>
    </row>
    <row r="563" spans="1:10" ht="12">
      <c r="A563" s="23">
        <v>552</v>
      </c>
      <c r="B563" s="23">
        <f t="shared" si="61"/>
        <v>2760</v>
      </c>
      <c r="C563" s="24">
        <f t="shared" si="62"/>
        <v>46</v>
      </c>
      <c r="D563" s="32">
        <f t="shared" si="63"/>
        <v>900.7134300128939</v>
      </c>
      <c r="E563" s="24">
        <f t="shared" si="57"/>
        <v>905.7593844570982</v>
      </c>
      <c r="F563" s="25">
        <f t="shared" si="58"/>
        <v>1453.326820236297</v>
      </c>
      <c r="G563" s="25">
        <f t="shared" si="59"/>
        <v>650</v>
      </c>
      <c r="H563" s="26">
        <f t="shared" si="60"/>
        <v>0.28482642238829925</v>
      </c>
      <c r="J563" s="7"/>
    </row>
    <row r="564" spans="1:10" ht="12">
      <c r="A564" s="23">
        <v>553</v>
      </c>
      <c r="B564" s="23">
        <f t="shared" si="61"/>
        <v>2765</v>
      </c>
      <c r="C564" s="24">
        <f t="shared" si="62"/>
        <v>46.083333333333336</v>
      </c>
      <c r="D564" s="32">
        <f t="shared" si="63"/>
        <v>900.9982564352822</v>
      </c>
      <c r="E564" s="24">
        <f t="shared" si="57"/>
        <v>906.0295948031132</v>
      </c>
      <c r="F564" s="25">
        <f t="shared" si="58"/>
        <v>1450.0538598277947</v>
      </c>
      <c r="G564" s="25">
        <f t="shared" si="59"/>
        <v>650</v>
      </c>
      <c r="H564" s="26">
        <f t="shared" si="60"/>
        <v>0.28418497987805874</v>
      </c>
      <c r="J564" s="7"/>
    </row>
    <row r="565" spans="1:10" ht="12">
      <c r="A565" s="23">
        <v>554</v>
      </c>
      <c r="B565" s="23">
        <f t="shared" si="61"/>
        <v>2770</v>
      </c>
      <c r="C565" s="24">
        <f t="shared" si="62"/>
        <v>46.166666666666664</v>
      </c>
      <c r="D565" s="32">
        <f t="shared" si="63"/>
        <v>901.2824414151603</v>
      </c>
      <c r="E565" s="24">
        <f t="shared" si="57"/>
        <v>906.2993187215998</v>
      </c>
      <c r="F565" s="25">
        <f t="shared" si="58"/>
        <v>1446.8187035484607</v>
      </c>
      <c r="G565" s="25">
        <f t="shared" si="59"/>
        <v>650</v>
      </c>
      <c r="H565" s="26">
        <f t="shared" si="60"/>
        <v>0.28355094631033034</v>
      </c>
      <c r="J565" s="7"/>
    </row>
    <row r="566" spans="1:10" ht="12">
      <c r="A566" s="23">
        <v>555</v>
      </c>
      <c r="B566" s="23">
        <f t="shared" si="61"/>
        <v>2775</v>
      </c>
      <c r="C566" s="24">
        <f t="shared" si="62"/>
        <v>46.25</v>
      </c>
      <c r="D566" s="32">
        <f t="shared" si="63"/>
        <v>901.5659923614706</v>
      </c>
      <c r="E566" s="24">
        <f t="shared" si="57"/>
        <v>906.5685579607264</v>
      </c>
      <c r="F566" s="25">
        <f t="shared" si="58"/>
        <v>1443.6198296900407</v>
      </c>
      <c r="G566" s="25">
        <f t="shared" si="59"/>
        <v>650</v>
      </c>
      <c r="H566" s="26">
        <f t="shared" si="60"/>
        <v>0.28292402345713685</v>
      </c>
      <c r="J566" s="7"/>
    </row>
    <row r="567" spans="1:10" ht="12">
      <c r="A567" s="23">
        <v>556</v>
      </c>
      <c r="B567" s="23">
        <f t="shared" si="61"/>
        <v>2780</v>
      </c>
      <c r="C567" s="24">
        <f t="shared" si="62"/>
        <v>46.333333333333336</v>
      </c>
      <c r="D567" s="32">
        <f t="shared" si="63"/>
        <v>901.8489163849277</v>
      </c>
      <c r="E567" s="24">
        <f t="shared" si="57"/>
        <v>906.8373142592545</v>
      </c>
      <c r="F567" s="25">
        <f t="shared" si="58"/>
        <v>1440.4557948521701</v>
      </c>
      <c r="G567" s="25">
        <f t="shared" si="59"/>
        <v>650</v>
      </c>
      <c r="H567" s="26">
        <f t="shared" si="60"/>
        <v>0.28230392843746593</v>
      </c>
      <c r="J567" s="7"/>
    </row>
    <row r="568" spans="1:10" ht="12">
      <c r="A568" s="23">
        <v>557</v>
      </c>
      <c r="B568" s="23">
        <f t="shared" si="61"/>
        <v>2785</v>
      </c>
      <c r="C568" s="24">
        <f t="shared" si="62"/>
        <v>46.416666666666664</v>
      </c>
      <c r="D568" s="32">
        <f t="shared" si="63"/>
        <v>902.1312203133652</v>
      </c>
      <c r="E568" s="24">
        <f t="shared" si="57"/>
        <v>907.105589346606</v>
      </c>
      <c r="F568" s="25">
        <f t="shared" si="58"/>
        <v>1437.3252298444495</v>
      </c>
      <c r="G568" s="25">
        <f t="shared" si="59"/>
        <v>650</v>
      </c>
      <c r="H568" s="26">
        <f t="shared" si="60"/>
        <v>0.2816903929141499</v>
      </c>
      <c r="J568" s="7"/>
    </row>
    <row r="569" spans="1:10" ht="12">
      <c r="A569" s="23">
        <v>558</v>
      </c>
      <c r="B569" s="23">
        <f t="shared" si="61"/>
        <v>2790</v>
      </c>
      <c r="C569" s="24">
        <f t="shared" si="62"/>
        <v>46.5</v>
      </c>
      <c r="D569" s="32">
        <f t="shared" si="63"/>
        <v>902.4129107062794</v>
      </c>
      <c r="E569" s="24">
        <f t="shared" si="57"/>
        <v>907.3733849429292</v>
      </c>
      <c r="F569" s="25">
        <f t="shared" si="58"/>
        <v>1434.2268358024185</v>
      </c>
      <c r="G569" s="25">
        <f t="shared" si="59"/>
        <v>650</v>
      </c>
      <c r="H569" s="26">
        <f t="shared" si="60"/>
        <v>0.28108316233266406</v>
      </c>
      <c r="J569" s="7"/>
    </row>
    <row r="570" spans="1:10" ht="12">
      <c r="A570" s="23">
        <v>559</v>
      </c>
      <c r="B570" s="23">
        <f t="shared" si="61"/>
        <v>2795</v>
      </c>
      <c r="C570" s="24">
        <f t="shared" si="62"/>
        <v>46.583333333333336</v>
      </c>
      <c r="D570" s="32">
        <f t="shared" si="63"/>
        <v>902.6939938686121</v>
      </c>
      <c r="E570" s="24">
        <f t="shared" si="57"/>
        <v>907.6407027591657</v>
      </c>
      <c r="F570" s="25">
        <f t="shared" si="58"/>
        <v>1431.159380502973</v>
      </c>
      <c r="G570" s="25">
        <f t="shared" si="59"/>
        <v>650</v>
      </c>
      <c r="H570" s="26">
        <f t="shared" si="60"/>
        <v>0.2804819951990148</v>
      </c>
      <c r="J570" s="7"/>
    </row>
    <row r="571" spans="1:10" ht="12">
      <c r="A571" s="23">
        <v>560</v>
      </c>
      <c r="B571" s="23">
        <f t="shared" si="61"/>
        <v>2800</v>
      </c>
      <c r="C571" s="24">
        <f t="shared" si="62"/>
        <v>46.666666666666664</v>
      </c>
      <c r="D571" s="32">
        <f t="shared" si="63"/>
        <v>902.9744758638111</v>
      </c>
      <c r="E571" s="24">
        <f t="shared" si="57"/>
        <v>907.907544497116</v>
      </c>
      <c r="F571" s="25">
        <f t="shared" si="58"/>
        <v>1428.12169487144</v>
      </c>
      <c r="G571" s="25">
        <f t="shared" si="59"/>
        <v>650</v>
      </c>
      <c r="H571" s="26">
        <f t="shared" si="60"/>
        <v>0.27988666239518667</v>
      </c>
      <c r="J571" s="7"/>
    </row>
    <row r="572" spans="1:10" ht="12">
      <c r="A572" s="23">
        <v>561</v>
      </c>
      <c r="B572" s="23">
        <f t="shared" si="61"/>
        <v>2805</v>
      </c>
      <c r="C572" s="24">
        <f t="shared" si="62"/>
        <v>46.75</v>
      </c>
      <c r="D572" s="32">
        <f t="shared" si="63"/>
        <v>903.2543625262063</v>
      </c>
      <c r="E572" s="24">
        <f t="shared" si="57"/>
        <v>908.1739118495044</v>
      </c>
      <c r="F572" s="25">
        <f t="shared" si="58"/>
        <v>1425.1126696695537</v>
      </c>
      <c r="G572" s="25">
        <f t="shared" si="59"/>
        <v>650</v>
      </c>
      <c r="H572" s="26">
        <f t="shared" si="60"/>
        <v>0.27929694653004483</v>
      </c>
      <c r="J572" s="7"/>
    </row>
    <row r="573" spans="1:10" ht="12">
      <c r="A573" s="23">
        <v>562</v>
      </c>
      <c r="B573" s="23">
        <f t="shared" si="61"/>
        <v>2810</v>
      </c>
      <c r="C573" s="24">
        <f t="shared" si="62"/>
        <v>46.833333333333336</v>
      </c>
      <c r="D573" s="32">
        <f t="shared" si="63"/>
        <v>903.5336594727363</v>
      </c>
      <c r="E573" s="24">
        <f t="shared" si="57"/>
        <v>908.439806500043</v>
      </c>
      <c r="F573" s="25">
        <f t="shared" si="58"/>
        <v>1422.1312523542542</v>
      </c>
      <c r="G573" s="25">
        <f t="shared" si="59"/>
        <v>650</v>
      </c>
      <c r="H573" s="26">
        <f t="shared" si="60"/>
        <v>0.2787126413237147</v>
      </c>
      <c r="J573" s="7"/>
    </row>
    <row r="574" spans="1:10" ht="12">
      <c r="A574" s="23">
        <v>563</v>
      </c>
      <c r="B574" s="23">
        <f t="shared" si="61"/>
        <v>2815</v>
      </c>
      <c r="C574" s="24">
        <f t="shared" si="62"/>
        <v>46.916666666666664</v>
      </c>
      <c r="D574" s="32">
        <f t="shared" si="63"/>
        <v>903.81237211406</v>
      </c>
      <c r="E574" s="24">
        <f t="shared" si="57"/>
        <v>908.7052301234963</v>
      </c>
      <c r="F574" s="25">
        <f t="shared" si="58"/>
        <v>1419.1764441012083</v>
      </c>
      <c r="G574" s="25">
        <f t="shared" si="59"/>
        <v>650</v>
      </c>
      <c r="H574" s="26">
        <f t="shared" si="60"/>
        <v>0.27813355102424464</v>
      </c>
      <c r="J574" s="7"/>
    </row>
    <row r="575" spans="1:10" ht="12">
      <c r="A575" s="23">
        <v>564</v>
      </c>
      <c r="B575" s="23">
        <f t="shared" si="61"/>
        <v>2820</v>
      </c>
      <c r="C575" s="24">
        <f t="shared" si="62"/>
        <v>47</v>
      </c>
      <c r="D575" s="32">
        <f t="shared" si="63"/>
        <v>904.0905056650843</v>
      </c>
      <c r="E575" s="24">
        <f t="shared" si="57"/>
        <v>908.9701843857436</v>
      </c>
      <c r="F575" s="25">
        <f t="shared" si="58"/>
        <v>1416.247296981557</v>
      </c>
      <c r="G575" s="25">
        <f t="shared" si="59"/>
        <v>650</v>
      </c>
      <c r="H575" s="26">
        <f t="shared" si="60"/>
        <v>0.2775594898542983</v>
      </c>
      <c r="J575" s="7"/>
    </row>
    <row r="576" spans="1:10" ht="12">
      <c r="A576" s="23">
        <v>565</v>
      </c>
      <c r="B576" s="23">
        <f t="shared" si="61"/>
        <v>2825</v>
      </c>
      <c r="C576" s="24">
        <f t="shared" si="62"/>
        <v>47.083333333333336</v>
      </c>
      <c r="D576" s="32">
        <f t="shared" si="63"/>
        <v>904.3680651549386</v>
      </c>
      <c r="E576" s="24">
        <f t="shared" si="57"/>
        <v>909.2346709438428</v>
      </c>
      <c r="F576" s="25">
        <f t="shared" si="58"/>
        <v>1413.3429112864883</v>
      </c>
      <c r="G576" s="25">
        <f t="shared" si="59"/>
        <v>650</v>
      </c>
      <c r="H576" s="26">
        <f t="shared" si="60"/>
        <v>0.2769902814868179</v>
      </c>
      <c r="J576" s="7"/>
    </row>
    <row r="577" spans="1:10" ht="12">
      <c r="A577" s="23">
        <v>566</v>
      </c>
      <c r="B577" s="23">
        <f t="shared" si="61"/>
        <v>2830</v>
      </c>
      <c r="C577" s="24">
        <f t="shared" si="62"/>
        <v>47.166666666666664</v>
      </c>
      <c r="D577" s="32">
        <f t="shared" si="63"/>
        <v>904.6450554364254</v>
      </c>
      <c r="E577" s="24">
        <f t="shared" si="57"/>
        <v>909.4986914460915</v>
      </c>
      <c r="F577" s="25">
        <f t="shared" si="58"/>
        <v>1410.4624329904636</v>
      </c>
      <c r="G577" s="25">
        <f t="shared" si="59"/>
        <v>650</v>
      </c>
      <c r="H577" s="26">
        <f t="shared" si="60"/>
        <v>0.27642575854786156</v>
      </c>
      <c r="J577" s="7"/>
    </row>
    <row r="578" spans="1:10" ht="12">
      <c r="A578" s="23">
        <v>567</v>
      </c>
      <c r="B578" s="23">
        <f t="shared" si="61"/>
        <v>2835</v>
      </c>
      <c r="C578" s="24">
        <f t="shared" si="62"/>
        <v>47.25</v>
      </c>
      <c r="D578" s="32">
        <f t="shared" si="63"/>
        <v>904.9214811949732</v>
      </c>
      <c r="E578" s="24">
        <f t="shared" si="57"/>
        <v>909.7622475320895</v>
      </c>
      <c r="F578" s="25">
        <f t="shared" si="58"/>
        <v>1407.6050513473929</v>
      </c>
      <c r="G578" s="25">
        <f t="shared" si="59"/>
        <v>650</v>
      </c>
      <c r="H578" s="26">
        <f t="shared" si="60"/>
        <v>0.27586576214549585</v>
      </c>
      <c r="J578" s="7"/>
    </row>
    <row r="579" spans="1:10" ht="12">
      <c r="A579" s="23">
        <v>568</v>
      </c>
      <c r="B579" s="23">
        <f t="shared" si="61"/>
        <v>2840</v>
      </c>
      <c r="C579" s="24">
        <f t="shared" si="62"/>
        <v>47.333333333333336</v>
      </c>
      <c r="D579" s="32">
        <f t="shared" si="63"/>
        <v>905.1973469571187</v>
      </c>
      <c r="E579" s="24">
        <f t="shared" si="57"/>
        <v>910.0253408327995</v>
      </c>
      <c r="F579" s="25">
        <f t="shared" si="58"/>
        <v>1404.7699966115165</v>
      </c>
      <c r="G579" s="25">
        <f t="shared" si="59"/>
        <v>650</v>
      </c>
      <c r="H579" s="26">
        <f t="shared" si="60"/>
        <v>0.27531014142312915</v>
      </c>
      <c r="J579" s="7"/>
    </row>
    <row r="580" spans="1:10" ht="12">
      <c r="A580" s="23">
        <v>569</v>
      </c>
      <c r="B580" s="23">
        <f t="shared" si="61"/>
        <v>2845</v>
      </c>
      <c r="C580" s="24">
        <f t="shared" si="62"/>
        <v>47.416666666666664</v>
      </c>
      <c r="D580" s="32">
        <f t="shared" si="63"/>
        <v>905.4726570985418</v>
      </c>
      <c r="E580" s="24">
        <f t="shared" si="57"/>
        <v>910.2879729706076</v>
      </c>
      <c r="F580" s="25">
        <f t="shared" si="58"/>
        <v>1401.95653787743</v>
      </c>
      <c r="G580" s="25">
        <f t="shared" si="59"/>
        <v>650</v>
      </c>
      <c r="H580" s="26">
        <f t="shared" si="60"/>
        <v>0.274758753136194</v>
      </c>
      <c r="J580" s="7"/>
    </row>
    <row r="581" spans="1:10" ht="12">
      <c r="A581" s="23">
        <v>570</v>
      </c>
      <c r="B581" s="23">
        <f t="shared" si="61"/>
        <v>2850</v>
      </c>
      <c r="C581" s="24">
        <f t="shared" si="62"/>
        <v>47.5</v>
      </c>
      <c r="D581" s="32">
        <f t="shared" si="63"/>
        <v>905.747415851678</v>
      </c>
      <c r="E581" s="24">
        <f t="shared" si="57"/>
        <v>910.5501455593834</v>
      </c>
      <c r="F581" s="25">
        <f t="shared" si="58"/>
        <v>1399.1639810336749</v>
      </c>
      <c r="G581" s="25">
        <f t="shared" si="59"/>
        <v>650</v>
      </c>
      <c r="H581" s="26">
        <f t="shared" si="60"/>
        <v>0.2742114612510877</v>
      </c>
      <c r="J581" s="7"/>
    </row>
    <row r="582" spans="1:10" ht="12">
      <c r="A582" s="23">
        <v>571</v>
      </c>
      <c r="B582" s="23">
        <f t="shared" si="61"/>
        <v>2855</v>
      </c>
      <c r="C582" s="24">
        <f t="shared" si="62"/>
        <v>47.583333333333336</v>
      </c>
      <c r="D582" s="32">
        <f t="shared" si="63"/>
        <v>906.0216273129291</v>
      </c>
      <c r="E582" s="24">
        <f t="shared" si="57"/>
        <v>910.8118602045396</v>
      </c>
      <c r="F582" s="25">
        <f t="shared" si="58"/>
        <v>1396.3916668221239</v>
      </c>
      <c r="G582" s="25">
        <f t="shared" si="59"/>
        <v>650</v>
      </c>
      <c r="H582" s="26">
        <f t="shared" si="60"/>
        <v>0.27366813656484545</v>
      </c>
      <c r="J582" s="7"/>
    </row>
    <row r="583" spans="1:10" ht="12">
      <c r="A583" s="23">
        <v>572</v>
      </c>
      <c r="B583" s="23">
        <f t="shared" si="61"/>
        <v>2860</v>
      </c>
      <c r="C583" s="24">
        <f t="shared" si="62"/>
        <v>47.666666666666664</v>
      </c>
      <c r="D583" s="32">
        <f t="shared" si="63"/>
        <v>906.295295449494</v>
      </c>
      <c r="E583" s="24">
        <f t="shared" si="57"/>
        <v>911.0731185030909</v>
      </c>
      <c r="F583" s="25">
        <f t="shared" si="58"/>
        <v>1393.6389690001647</v>
      </c>
      <c r="G583" s="25">
        <f t="shared" si="59"/>
        <v>650</v>
      </c>
      <c r="H583" s="26">
        <f t="shared" si="60"/>
        <v>0.2731286563449613</v>
      </c>
      <c r="J583" s="7"/>
    </row>
    <row r="584" spans="1:10" ht="12">
      <c r="A584" s="23">
        <v>573</v>
      </c>
      <c r="B584" s="23">
        <f t="shared" si="61"/>
        <v>2865</v>
      </c>
      <c r="C584" s="24">
        <f t="shared" si="62"/>
        <v>47.75</v>
      </c>
      <c r="D584" s="32">
        <f t="shared" si="63"/>
        <v>906.568424105839</v>
      </c>
      <c r="E584" s="24">
        <f t="shared" si="57"/>
        <v>911.3339220437125</v>
      </c>
      <c r="F584" s="25">
        <f t="shared" si="58"/>
        <v>1390.9052925984824</v>
      </c>
      <c r="G584" s="25">
        <f t="shared" si="59"/>
        <v>650</v>
      </c>
      <c r="H584" s="26">
        <f t="shared" si="60"/>
        <v>0.27259290398794367</v>
      </c>
      <c r="J584" s="7"/>
    </row>
    <row r="585" spans="1:10" ht="12">
      <c r="A585" s="23">
        <v>574</v>
      </c>
      <c r="B585" s="23">
        <f t="shared" si="61"/>
        <v>2870</v>
      </c>
      <c r="C585" s="24">
        <f t="shared" si="62"/>
        <v>47.833333333333336</v>
      </c>
      <c r="D585" s="32">
        <f t="shared" si="63"/>
        <v>906.8410170098269</v>
      </c>
      <c r="E585" s="24">
        <f t="shared" si="57"/>
        <v>911.5942724067982</v>
      </c>
      <c r="F585" s="25">
        <f t="shared" si="58"/>
        <v>1388.190072270606</v>
      </c>
      <c r="G585" s="25">
        <f t="shared" si="59"/>
        <v>650</v>
      </c>
      <c r="H585" s="26">
        <f t="shared" si="60"/>
        <v>0.27206076869585616</v>
      </c>
      <c r="J585" s="7"/>
    </row>
    <row r="586" spans="1:10" ht="12">
      <c r="A586" s="23">
        <v>575</v>
      </c>
      <c r="B586" s="23">
        <f t="shared" si="61"/>
        <v>2875</v>
      </c>
      <c r="C586" s="24">
        <f t="shared" si="62"/>
        <v>47.916666666666664</v>
      </c>
      <c r="D586" s="32">
        <f t="shared" si="63"/>
        <v>907.1130777785228</v>
      </c>
      <c r="E586" s="24">
        <f t="shared" si="57"/>
        <v>911.8541711645172</v>
      </c>
      <c r="F586" s="25">
        <f t="shared" si="58"/>
        <v>1385.4927707283953</v>
      </c>
      <c r="G586" s="25">
        <f t="shared" si="59"/>
        <v>650</v>
      </c>
      <c r="H586" s="26">
        <f t="shared" si="60"/>
        <v>0.2715321451697002</v>
      </c>
      <c r="J586" s="7"/>
    </row>
    <row r="587" spans="1:10" ht="12">
      <c r="A587" s="23">
        <v>576</v>
      </c>
      <c r="B587" s="23">
        <f t="shared" si="61"/>
        <v>2880</v>
      </c>
      <c r="C587" s="24">
        <f t="shared" si="62"/>
        <v>48</v>
      </c>
      <c r="D587" s="32">
        <f t="shared" si="63"/>
        <v>907.3846099236924</v>
      </c>
      <c r="E587" s="24">
        <f aca="true" t="shared" si="64" ref="E587:E650">20+345*LOG(8*(B587+delta_t/2)/60+1)</f>
        <v>912.1136198808724</v>
      </c>
      <c r="F587" s="25">
        <f aca="true" t="shared" si="65" ref="F587:F650">alfa_c*(E587-D587)+k_sh*0.0000000577*eps_r*((E587+273.15)^4-(D587+273.15)^4)</f>
        <v>1382.8128772609493</v>
      </c>
      <c r="G587" s="25">
        <f aca="true" t="shared" si="66" ref="G587:G650">IF(steel&lt;&gt;1,IF(D587&lt;600,425+0.773*D587-0.00169*D587^2+0.00000222*D587^3,IF(D587&lt;735,666+13002/(738-D587),IF(D587&lt;900,545+17820/(D587-731),650))),450+0.28*D587-0.000291*D587^2+0.000000134*D587^3)</f>
        <v>650</v>
      </c>
      <c r="H587" s="26">
        <f aca="true" t="shared" si="67" ref="H587:H650">F587/7850/G587*fatt_sez*delta_t</f>
        <v>0.2710069333191473</v>
      </c>
      <c r="J587" s="7"/>
    </row>
    <row r="588" spans="1:10" ht="12">
      <c r="A588" s="23">
        <v>577</v>
      </c>
      <c r="B588" s="23">
        <f aca="true" t="shared" si="68" ref="B588:B651">B587+delta_t</f>
        <v>2885</v>
      </c>
      <c r="C588" s="24">
        <f aca="true" t="shared" si="69" ref="C588:C651">B588/60</f>
        <v>48.083333333333336</v>
      </c>
      <c r="D588" s="32">
        <f aca="true" t="shared" si="70" ref="D588:D651">D587+H587</f>
        <v>907.6556168570116</v>
      </c>
      <c r="E588" s="24">
        <f t="shared" si="64"/>
        <v>912.3726201117555</v>
      </c>
      <c r="F588" s="25">
        <f t="shared" si="65"/>
        <v>1380.1499063301085</v>
      </c>
      <c r="G588" s="25">
        <f t="shared" si="66"/>
        <v>650</v>
      </c>
      <c r="H588" s="26">
        <f t="shared" si="67"/>
        <v>0.2704850379872824</v>
      </c>
      <c r="J588" s="7"/>
    </row>
    <row r="589" spans="1:10" ht="12">
      <c r="A589" s="23">
        <v>578</v>
      </c>
      <c r="B589" s="23">
        <f t="shared" si="68"/>
        <v>2890</v>
      </c>
      <c r="C589" s="24">
        <f t="shared" si="69"/>
        <v>48.166666666666664</v>
      </c>
      <c r="D589" s="32">
        <f t="shared" si="70"/>
        <v>907.926101894999</v>
      </c>
      <c r="E589" s="24">
        <f t="shared" si="64"/>
        <v>912.6311734050033</v>
      </c>
      <c r="F589" s="25">
        <f t="shared" si="65"/>
        <v>1377.503396240305</v>
      </c>
      <c r="G589" s="25">
        <f t="shared" si="66"/>
        <v>650</v>
      </c>
      <c r="H589" s="26">
        <f t="shared" si="67"/>
        <v>0.2699663686899177</v>
      </c>
      <c r="J589" s="7"/>
    </row>
    <row r="590" spans="1:10" ht="12">
      <c r="A590" s="23">
        <v>579</v>
      </c>
      <c r="B590" s="23">
        <f t="shared" si="68"/>
        <v>2895</v>
      </c>
      <c r="C590" s="24">
        <f t="shared" si="69"/>
        <v>48.25</v>
      </c>
      <c r="D590" s="32">
        <f t="shared" si="70"/>
        <v>908.1960682636889</v>
      </c>
      <c r="E590" s="24">
        <f t="shared" si="64"/>
        <v>912.8892813004541</v>
      </c>
      <c r="F590" s="25">
        <f t="shared" si="65"/>
        <v>1374.8729078791082</v>
      </c>
      <c r="G590" s="25">
        <f t="shared" si="66"/>
        <v>650</v>
      </c>
      <c r="H590" s="26">
        <f t="shared" si="67"/>
        <v>0.269450839368762</v>
      </c>
      <c r="J590" s="7"/>
    </row>
    <row r="591" spans="1:10" ht="12">
      <c r="A591" s="23">
        <v>580</v>
      </c>
      <c r="B591" s="23">
        <f t="shared" si="68"/>
        <v>2900</v>
      </c>
      <c r="C591" s="24">
        <f t="shared" si="69"/>
        <v>48.333333333333336</v>
      </c>
      <c r="D591" s="32">
        <f t="shared" si="70"/>
        <v>908.4655191030577</v>
      </c>
      <c r="E591" s="24">
        <f t="shared" si="64"/>
        <v>913.1469453300015</v>
      </c>
      <c r="F591" s="25">
        <f t="shared" si="65"/>
        <v>1372.2580235230876</v>
      </c>
      <c r="G591" s="25">
        <f t="shared" si="66"/>
        <v>650</v>
      </c>
      <c r="H591" s="26">
        <f t="shared" si="67"/>
        <v>0.268938368157391</v>
      </c>
      <c r="J591" s="7"/>
    </row>
    <row r="592" spans="1:10" ht="12">
      <c r="A592" s="23">
        <v>581</v>
      </c>
      <c r="B592" s="23">
        <f t="shared" si="68"/>
        <v>2905</v>
      </c>
      <c r="C592" s="24">
        <f t="shared" si="69"/>
        <v>48.416666666666664</v>
      </c>
      <c r="D592" s="32">
        <f t="shared" si="70"/>
        <v>908.734457471215</v>
      </c>
      <c r="E592" s="24">
        <f t="shared" si="64"/>
        <v>913.4041670176498</v>
      </c>
      <c r="F592" s="25">
        <f t="shared" si="65"/>
        <v>1369.6583457073248</v>
      </c>
      <c r="G592" s="25">
        <f t="shared" si="66"/>
        <v>650</v>
      </c>
      <c r="H592" s="26">
        <f t="shared" si="67"/>
        <v>0.2684288771596913</v>
      </c>
      <c r="J592" s="7"/>
    </row>
    <row r="593" spans="1:10" ht="12">
      <c r="A593" s="23">
        <v>582</v>
      </c>
      <c r="B593" s="23">
        <f t="shared" si="68"/>
        <v>2910</v>
      </c>
      <c r="C593" s="24">
        <f t="shared" si="69"/>
        <v>48.5</v>
      </c>
      <c r="D593" s="32">
        <f t="shared" si="70"/>
        <v>909.0028863483747</v>
      </c>
      <c r="E593" s="24">
        <f t="shared" si="64"/>
        <v>913.6609478795679</v>
      </c>
      <c r="F593" s="25">
        <f t="shared" si="65"/>
        <v>1367.073496154589</v>
      </c>
      <c r="G593" s="25">
        <f t="shared" si="66"/>
        <v>650</v>
      </c>
      <c r="H593" s="26">
        <f t="shared" si="67"/>
        <v>0.26792229223999786</v>
      </c>
      <c r="J593" s="7"/>
    </row>
    <row r="594" spans="1:10" ht="12">
      <c r="A594" s="23">
        <v>583</v>
      </c>
      <c r="B594" s="23">
        <f t="shared" si="68"/>
        <v>2915</v>
      </c>
      <c r="C594" s="24">
        <f t="shared" si="69"/>
        <v>48.583333333333336</v>
      </c>
      <c r="D594" s="32">
        <f t="shared" si="70"/>
        <v>909.2708086406146</v>
      </c>
      <c r="E594" s="24">
        <f t="shared" si="64"/>
        <v>913.9172894241422</v>
      </c>
      <c r="F594" s="25">
        <f t="shared" si="65"/>
        <v>1364.5031147605794</v>
      </c>
      <c r="G594" s="25">
        <f t="shared" si="66"/>
        <v>650</v>
      </c>
      <c r="H594" s="26">
        <f t="shared" si="67"/>
        <v>0.2674185428242194</v>
      </c>
      <c r="J594" s="7"/>
    </row>
    <row r="595" spans="1:10" ht="12">
      <c r="A595" s="23">
        <v>584</v>
      </c>
      <c r="B595" s="23">
        <f t="shared" si="68"/>
        <v>2920</v>
      </c>
      <c r="C595" s="24">
        <f t="shared" si="69"/>
        <v>48.666666666666664</v>
      </c>
      <c r="D595" s="32">
        <f t="shared" si="70"/>
        <v>909.5382271834388</v>
      </c>
      <c r="E595" s="24">
        <f t="shared" si="64"/>
        <v>914.1731931520312</v>
      </c>
      <c r="F595" s="25">
        <f t="shared" si="65"/>
        <v>1361.946858633778</v>
      </c>
      <c r="G595" s="25">
        <f t="shared" si="66"/>
        <v>650</v>
      </c>
      <c r="H595" s="26">
        <f t="shared" si="67"/>
        <v>0.2669175617116664</v>
      </c>
      <c r="J595" s="7"/>
    </row>
    <row r="596" spans="1:10" ht="12">
      <c r="A596" s="23">
        <v>585</v>
      </c>
      <c r="B596" s="23">
        <f t="shared" si="68"/>
        <v>2925</v>
      </c>
      <c r="C596" s="24">
        <f t="shared" si="69"/>
        <v>48.75</v>
      </c>
      <c r="D596" s="32">
        <f t="shared" si="70"/>
        <v>909.8051447451505</v>
      </c>
      <c r="E596" s="24">
        <f t="shared" si="64"/>
        <v>914.4286605562169</v>
      </c>
      <c r="F596" s="25">
        <f t="shared" si="65"/>
        <v>1359.4044011844494</v>
      </c>
      <c r="G596" s="25">
        <f t="shared" si="66"/>
        <v>650</v>
      </c>
      <c r="H596" s="26">
        <f t="shared" si="67"/>
        <v>0.2664192848965114</v>
      </c>
      <c r="J596" s="7"/>
    </row>
    <row r="597" spans="1:10" ht="12">
      <c r="A597" s="23">
        <v>586</v>
      </c>
      <c r="B597" s="23">
        <f t="shared" si="68"/>
        <v>2930</v>
      </c>
      <c r="C597" s="24">
        <f t="shared" si="69"/>
        <v>48.833333333333336</v>
      </c>
      <c r="D597" s="32">
        <f t="shared" si="70"/>
        <v>910.071564030047</v>
      </c>
      <c r="E597" s="24">
        <f t="shared" si="64"/>
        <v>914.6836931220578</v>
      </c>
      <c r="F597" s="25">
        <f t="shared" si="65"/>
        <v>1356.8754312641743</v>
      </c>
      <c r="G597" s="25">
        <f t="shared" si="66"/>
        <v>650</v>
      </c>
      <c r="H597" s="26">
        <f t="shared" si="67"/>
        <v>0.2659236513991522</v>
      </c>
      <c r="J597" s="7"/>
    </row>
    <row r="598" spans="1:10" ht="12">
      <c r="A598" s="23">
        <v>587</v>
      </c>
      <c r="B598" s="23">
        <f t="shared" si="68"/>
        <v>2935</v>
      </c>
      <c r="C598" s="24">
        <f t="shared" si="69"/>
        <v>48.916666666666664</v>
      </c>
      <c r="D598" s="32">
        <f t="shared" si="70"/>
        <v>910.3374876814462</v>
      </c>
      <c r="E598" s="24">
        <f t="shared" si="64"/>
        <v>914.9382923273402</v>
      </c>
      <c r="F598" s="25">
        <f t="shared" si="65"/>
        <v>1354.3596523486933</v>
      </c>
      <c r="G598" s="25">
        <f t="shared" si="66"/>
        <v>650</v>
      </c>
      <c r="H598" s="26">
        <f t="shared" si="67"/>
        <v>0.2654306031060643</v>
      </c>
      <c r="J598" s="7"/>
    </row>
    <row r="599" spans="1:10" ht="12">
      <c r="A599" s="23">
        <v>588</v>
      </c>
      <c r="B599" s="23">
        <f t="shared" si="68"/>
        <v>2940</v>
      </c>
      <c r="C599" s="24">
        <f t="shared" si="69"/>
        <v>49</v>
      </c>
      <c r="D599" s="32">
        <f t="shared" si="70"/>
        <v>910.6029182845523</v>
      </c>
      <c r="E599" s="24">
        <f t="shared" si="64"/>
        <v>915.1924596423297</v>
      </c>
      <c r="F599" s="25">
        <f t="shared" si="65"/>
        <v>1351.856781765428</v>
      </c>
      <c r="G599" s="25">
        <f t="shared" si="66"/>
        <v>650</v>
      </c>
      <c r="H599" s="26">
        <f t="shared" si="67"/>
        <v>0.26494008461840823</v>
      </c>
      <c r="J599" s="7"/>
    </row>
    <row r="600" spans="1:10" ht="12">
      <c r="A600" s="23">
        <v>589</v>
      </c>
      <c r="B600" s="23">
        <f t="shared" si="68"/>
        <v>2945</v>
      </c>
      <c r="C600" s="24">
        <f t="shared" si="69"/>
        <v>49.083333333333336</v>
      </c>
      <c r="D600" s="32">
        <f t="shared" si="70"/>
        <v>910.8678583691707</v>
      </c>
      <c r="E600" s="24">
        <f t="shared" si="64"/>
        <v>915.446196529823</v>
      </c>
      <c r="F600" s="25">
        <f t="shared" si="65"/>
        <v>1349.366549962208</v>
      </c>
      <c r="G600" s="25">
        <f t="shared" si="66"/>
        <v>650</v>
      </c>
      <c r="H600" s="26">
        <f t="shared" si="67"/>
        <v>0.26445204310871295</v>
      </c>
      <c r="J600" s="7"/>
    </row>
    <row r="601" spans="1:10" ht="12">
      <c r="A601" s="23">
        <v>590</v>
      </c>
      <c r="B601" s="23">
        <f t="shared" si="68"/>
        <v>2950</v>
      </c>
      <c r="C601" s="24">
        <f t="shared" si="69"/>
        <v>49.166666666666664</v>
      </c>
      <c r="D601" s="32">
        <f t="shared" si="70"/>
        <v>911.1323104122794</v>
      </c>
      <c r="E601" s="24">
        <f t="shared" si="64"/>
        <v>915.6995044451974</v>
      </c>
      <c r="F601" s="25">
        <f t="shared" si="65"/>
        <v>1346.8886998134026</v>
      </c>
      <c r="G601" s="25">
        <f t="shared" si="66"/>
        <v>650</v>
      </c>
      <c r="H601" s="26">
        <f t="shared" si="67"/>
        <v>0.26396642818489024</v>
      </c>
      <c r="J601" s="7"/>
    </row>
    <row r="602" spans="1:10" ht="12">
      <c r="A602" s="23">
        <v>591</v>
      </c>
      <c r="B602" s="23">
        <f t="shared" si="68"/>
        <v>2955</v>
      </c>
      <c r="C602" s="24">
        <f t="shared" si="69"/>
        <v>49.25</v>
      </c>
      <c r="D602" s="32">
        <f t="shared" si="70"/>
        <v>911.3962768404642</v>
      </c>
      <c r="E602" s="24">
        <f t="shared" si="64"/>
        <v>915.9523848364605</v>
      </c>
      <c r="F602" s="25">
        <f t="shared" si="65"/>
        <v>1344.4229859641364</v>
      </c>
      <c r="G602" s="25">
        <f t="shared" si="66"/>
        <v>650</v>
      </c>
      <c r="H602" s="26">
        <f t="shared" si="67"/>
        <v>0.2634831917617122</v>
      </c>
      <c r="J602" s="7"/>
    </row>
    <row r="603" spans="1:10" ht="12">
      <c r="A603" s="23">
        <v>592</v>
      </c>
      <c r="B603" s="23">
        <f t="shared" si="68"/>
        <v>2960</v>
      </c>
      <c r="C603" s="24">
        <f t="shared" si="69"/>
        <v>49.333333333333336</v>
      </c>
      <c r="D603" s="32">
        <f t="shared" si="70"/>
        <v>911.6597600322259</v>
      </c>
      <c r="E603" s="24">
        <f t="shared" si="64"/>
        <v>916.2048391443017</v>
      </c>
      <c r="F603" s="25">
        <f t="shared" si="65"/>
        <v>1341.9691742092014</v>
      </c>
      <c r="G603" s="25">
        <f t="shared" si="66"/>
        <v>650</v>
      </c>
      <c r="H603" s="26">
        <f t="shared" si="67"/>
        <v>0.263002287939089</v>
      </c>
      <c r="J603" s="7"/>
    </row>
    <row r="604" spans="1:10" ht="12">
      <c r="A604" s="23">
        <v>593</v>
      </c>
      <c r="B604" s="23">
        <f t="shared" si="68"/>
        <v>2965</v>
      </c>
      <c r="C604" s="24">
        <f t="shared" si="69"/>
        <v>49.416666666666664</v>
      </c>
      <c r="D604" s="32">
        <f t="shared" si="70"/>
        <v>911.922762320165</v>
      </c>
      <c r="E604" s="24">
        <f t="shared" si="64"/>
        <v>916.4568688021396</v>
      </c>
      <c r="F604" s="25">
        <f t="shared" si="65"/>
        <v>1339.5270409046957</v>
      </c>
      <c r="G604" s="25">
        <f t="shared" si="66"/>
        <v>650</v>
      </c>
      <c r="H604" s="26">
        <f t="shared" si="67"/>
        <v>0.26252367288676054</v>
      </c>
      <c r="J604" s="7"/>
    </row>
    <row r="605" spans="1:10" ht="12">
      <c r="A605" s="23">
        <v>594</v>
      </c>
      <c r="B605" s="23">
        <f t="shared" si="68"/>
        <v>2970</v>
      </c>
      <c r="C605" s="24">
        <f t="shared" si="69"/>
        <v>49.5</v>
      </c>
      <c r="D605" s="32">
        <f t="shared" si="70"/>
        <v>912.1852859930518</v>
      </c>
      <c r="E605" s="24">
        <f t="shared" si="64"/>
        <v>916.7084752361716</v>
      </c>
      <c r="F605" s="25">
        <f t="shared" si="65"/>
        <v>1337.0963724111139</v>
      </c>
      <c r="G605" s="25">
        <f t="shared" si="66"/>
        <v>650</v>
      </c>
      <c r="H605" s="26">
        <f t="shared" si="67"/>
        <v>0.26204730473515214</v>
      </c>
      <c r="J605" s="7"/>
    </row>
    <row r="606" spans="1:10" ht="12">
      <c r="A606" s="23">
        <v>595</v>
      </c>
      <c r="B606" s="23">
        <f t="shared" si="68"/>
        <v>2975</v>
      </c>
      <c r="C606" s="24">
        <f t="shared" si="69"/>
        <v>49.583333333333336</v>
      </c>
      <c r="D606" s="32">
        <f t="shared" si="70"/>
        <v>912.4473332977869</v>
      </c>
      <c r="E606" s="24">
        <f t="shared" si="64"/>
        <v>916.9596598654223</v>
      </c>
      <c r="F606" s="25">
        <f t="shared" si="65"/>
        <v>1334.6769645661184</v>
      </c>
      <c r="G606" s="25">
        <f t="shared" si="66"/>
        <v>650</v>
      </c>
      <c r="H606" s="26">
        <f t="shared" si="67"/>
        <v>0.26157314347204674</v>
      </c>
      <c r="J606" s="7"/>
    </row>
    <row r="607" spans="1:10" ht="12">
      <c r="A607" s="23">
        <v>596</v>
      </c>
      <c r="B607" s="23">
        <f t="shared" si="68"/>
        <v>2980</v>
      </c>
      <c r="C607" s="24">
        <f t="shared" si="69"/>
        <v>49.666666666666664</v>
      </c>
      <c r="D607" s="32">
        <f t="shared" si="70"/>
        <v>912.7089064412589</v>
      </c>
      <c r="E607" s="24">
        <f t="shared" si="64"/>
        <v>917.2104241017917</v>
      </c>
      <c r="F607" s="25">
        <f t="shared" si="65"/>
        <v>1332.2686221855415</v>
      </c>
      <c r="G607" s="25">
        <f t="shared" si="66"/>
        <v>650</v>
      </c>
      <c r="H607" s="26">
        <f t="shared" si="67"/>
        <v>0.26110115084479013</v>
      </c>
      <c r="J607" s="7"/>
    </row>
    <row r="608" spans="1:10" ht="12">
      <c r="A608" s="23">
        <v>597</v>
      </c>
      <c r="B608" s="23">
        <f t="shared" si="68"/>
        <v>2985</v>
      </c>
      <c r="C608" s="24">
        <f t="shared" si="69"/>
        <v>49.75</v>
      </c>
      <c r="D608" s="32">
        <f t="shared" si="70"/>
        <v>912.9700075921037</v>
      </c>
      <c r="E608" s="24">
        <f t="shared" si="64"/>
        <v>917.4607693501024</v>
      </c>
      <c r="F608" s="25">
        <f t="shared" si="65"/>
        <v>1329.8711585907658</v>
      </c>
      <c r="G608" s="25">
        <f t="shared" si="66"/>
        <v>650</v>
      </c>
      <c r="H608" s="26">
        <f t="shared" si="67"/>
        <v>0.260631290267666</v>
      </c>
      <c r="J608" s="7"/>
    </row>
    <row r="609" spans="1:10" ht="12">
      <c r="A609" s="23">
        <v>598</v>
      </c>
      <c r="B609" s="23">
        <f t="shared" si="68"/>
        <v>2990</v>
      </c>
      <c r="C609" s="24">
        <f t="shared" si="69"/>
        <v>49.833333333333336</v>
      </c>
      <c r="D609" s="32">
        <f t="shared" si="70"/>
        <v>913.2306388823713</v>
      </c>
      <c r="E609" s="24">
        <f t="shared" si="64"/>
        <v>917.710697008147</v>
      </c>
      <c r="F609" s="25">
        <f t="shared" si="65"/>
        <v>1327.4843951612932</v>
      </c>
      <c r="G609" s="25">
        <f t="shared" si="66"/>
        <v>650</v>
      </c>
      <c r="H609" s="26">
        <f t="shared" si="67"/>
        <v>0.26016352673420734</v>
      </c>
      <c r="J609" s="7"/>
    </row>
    <row r="610" spans="1:10" ht="12">
      <c r="A610" s="23">
        <v>599</v>
      </c>
      <c r="B610" s="23">
        <f t="shared" si="68"/>
        <v>2995</v>
      </c>
      <c r="C610" s="24">
        <f t="shared" si="69"/>
        <v>49.916666666666664</v>
      </c>
      <c r="D610" s="32">
        <f t="shared" si="70"/>
        <v>913.4908024091055</v>
      </c>
      <c r="E610" s="24">
        <f t="shared" si="64"/>
        <v>917.9602084667351</v>
      </c>
      <c r="F610" s="25">
        <f t="shared" si="65"/>
        <v>1325.1081609117387</v>
      </c>
      <c r="G610" s="25">
        <f t="shared" si="66"/>
        <v>650</v>
      </c>
      <c r="H610" s="26">
        <f t="shared" si="67"/>
        <v>0.25969782673429465</v>
      </c>
      <c r="J610" s="7"/>
    </row>
    <row r="611" spans="1:10" ht="12">
      <c r="A611" s="23">
        <v>600</v>
      </c>
      <c r="B611" s="23">
        <f t="shared" si="68"/>
        <v>3000</v>
      </c>
      <c r="C611" s="24">
        <f t="shared" si="69"/>
        <v>50</v>
      </c>
      <c r="D611" s="32">
        <f t="shared" si="70"/>
        <v>913.7505002358398</v>
      </c>
      <c r="E611" s="24">
        <f t="shared" si="64"/>
        <v>918.2093051097395</v>
      </c>
      <c r="F611" s="25">
        <f t="shared" si="65"/>
        <v>1322.7422920907777</v>
      </c>
      <c r="G611" s="25">
        <f t="shared" si="66"/>
        <v>650</v>
      </c>
      <c r="H611" s="26">
        <f t="shared" si="67"/>
        <v>0.2592341581755566</v>
      </c>
      <c r="J611" s="7"/>
    </row>
    <row r="612" spans="1:10" ht="12">
      <c r="A612" s="23">
        <v>601</v>
      </c>
      <c r="B612" s="23">
        <f t="shared" si="68"/>
        <v>3005</v>
      </c>
      <c r="C612" s="24">
        <f t="shared" si="69"/>
        <v>50.083333333333336</v>
      </c>
      <c r="D612" s="32">
        <f t="shared" si="70"/>
        <v>914.0097343940154</v>
      </c>
      <c r="E612" s="24">
        <f t="shared" si="64"/>
        <v>918.4579883141421</v>
      </c>
      <c r="F612" s="25">
        <f t="shared" si="65"/>
        <v>1320.3866318016019</v>
      </c>
      <c r="G612" s="25">
        <f t="shared" si="66"/>
        <v>650</v>
      </c>
      <c r="H612" s="26">
        <f t="shared" si="67"/>
        <v>0.2587724903089862</v>
      </c>
      <c r="J612" s="7"/>
    </row>
    <row r="613" spans="1:10" ht="12">
      <c r="A613" s="23">
        <v>602</v>
      </c>
      <c r="B613" s="23">
        <f t="shared" si="68"/>
        <v>3010</v>
      </c>
      <c r="C613" s="24">
        <f t="shared" si="69"/>
        <v>50.166666666666664</v>
      </c>
      <c r="D613" s="32">
        <f t="shared" si="70"/>
        <v>914.2685068843243</v>
      </c>
      <c r="E613" s="24">
        <f t="shared" si="64"/>
        <v>918.7062594500804</v>
      </c>
      <c r="F613" s="25">
        <f t="shared" si="65"/>
        <v>1318.041029643456</v>
      </c>
      <c r="G613" s="25">
        <f t="shared" si="66"/>
        <v>650</v>
      </c>
      <c r="H613" s="26">
        <f t="shared" si="67"/>
        <v>0.2583127936586881</v>
      </c>
      <c r="J613" s="7"/>
    </row>
    <row r="614" spans="1:10" ht="12">
      <c r="A614" s="23">
        <v>603</v>
      </c>
      <c r="B614" s="23">
        <f t="shared" si="68"/>
        <v>3015</v>
      </c>
      <c r="C614" s="24">
        <f t="shared" si="69"/>
        <v>50.25</v>
      </c>
      <c r="D614" s="32">
        <f t="shared" si="70"/>
        <v>914.526819677983</v>
      </c>
      <c r="E614" s="24">
        <f t="shared" si="64"/>
        <v>918.9541198808918</v>
      </c>
      <c r="F614" s="25">
        <f t="shared" si="65"/>
        <v>1315.7053413712817</v>
      </c>
      <c r="G614" s="25">
        <f t="shared" si="66"/>
        <v>650</v>
      </c>
      <c r="H614" s="26">
        <f t="shared" si="67"/>
        <v>0.2578550399551753</v>
      </c>
      <c r="J614" s="7"/>
    </row>
    <row r="615" spans="1:10" ht="12">
      <c r="A615" s="23">
        <v>604</v>
      </c>
      <c r="B615" s="23">
        <f t="shared" si="68"/>
        <v>3020</v>
      </c>
      <c r="C615" s="24">
        <f t="shared" si="69"/>
        <v>50.333333333333336</v>
      </c>
      <c r="D615" s="32">
        <f t="shared" si="70"/>
        <v>914.7846747179382</v>
      </c>
      <c r="E615" s="24">
        <f t="shared" si="64"/>
        <v>919.2015709631588</v>
      </c>
      <c r="F615" s="25">
        <f t="shared" si="65"/>
        <v>1313.37942857433</v>
      </c>
      <c r="G615" s="25">
        <f t="shared" si="66"/>
        <v>650</v>
      </c>
      <c r="H615" s="26">
        <f t="shared" si="67"/>
        <v>0.25739920207238215</v>
      </c>
      <c r="J615" s="7"/>
    </row>
    <row r="616" spans="1:10" ht="12">
      <c r="A616" s="23">
        <v>605</v>
      </c>
      <c r="B616" s="23">
        <f t="shared" si="68"/>
        <v>3025</v>
      </c>
      <c r="C616" s="24">
        <f t="shared" si="69"/>
        <v>50.416666666666664</v>
      </c>
      <c r="D616" s="32">
        <f t="shared" si="70"/>
        <v>915.0420739200106</v>
      </c>
      <c r="E616" s="24">
        <f t="shared" si="64"/>
        <v>919.448614046754</v>
      </c>
      <c r="F616" s="25">
        <f t="shared" si="65"/>
        <v>1311.0631583713648</v>
      </c>
      <c r="G616" s="25">
        <f t="shared" si="66"/>
        <v>650</v>
      </c>
      <c r="H616" s="26">
        <f t="shared" si="67"/>
        <v>0.25694525396793044</v>
      </c>
      <c r="J616" s="7"/>
    </row>
    <row r="617" spans="1:10" ht="12">
      <c r="A617" s="23">
        <v>606</v>
      </c>
      <c r="B617" s="23">
        <f t="shared" si="68"/>
        <v>3030</v>
      </c>
      <c r="C617" s="24">
        <f t="shared" si="69"/>
        <v>50.5</v>
      </c>
      <c r="D617" s="32">
        <f t="shared" si="70"/>
        <v>915.2990191739785</v>
      </c>
      <c r="E617" s="24">
        <f t="shared" si="64"/>
        <v>919.6952504748836</v>
      </c>
      <c r="F617" s="25">
        <f t="shared" si="65"/>
        <v>1308.7564031229986</v>
      </c>
      <c r="G617" s="25">
        <f t="shared" si="66"/>
        <v>650</v>
      </c>
      <c r="H617" s="26">
        <f t="shared" si="67"/>
        <v>0.25649317062675125</v>
      </c>
      <c r="J617" s="7"/>
    </row>
    <row r="618" spans="1:10" ht="12">
      <c r="A618" s="23">
        <v>607</v>
      </c>
      <c r="B618" s="23">
        <f t="shared" si="68"/>
        <v>3035</v>
      </c>
      <c r="C618" s="24">
        <f t="shared" si="69"/>
        <v>50.583333333333336</v>
      </c>
      <c r="D618" s="32">
        <f t="shared" si="70"/>
        <v>915.5555123446053</v>
      </c>
      <c r="E618" s="24">
        <f t="shared" si="64"/>
        <v>919.941481584132</v>
      </c>
      <c r="F618" s="25">
        <f t="shared" si="65"/>
        <v>1306.459040159144</v>
      </c>
      <c r="G618" s="25">
        <f t="shared" si="66"/>
        <v>650</v>
      </c>
      <c r="H618" s="26">
        <f t="shared" si="67"/>
        <v>0.25604292800767153</v>
      </c>
      <c r="J618" s="7"/>
    </row>
    <row r="619" spans="1:10" ht="12">
      <c r="A619" s="23">
        <v>608</v>
      </c>
      <c r="B619" s="23">
        <f t="shared" si="68"/>
        <v>3040</v>
      </c>
      <c r="C619" s="24">
        <f t="shared" si="69"/>
        <v>50.666666666666664</v>
      </c>
      <c r="D619" s="32">
        <f t="shared" si="70"/>
        <v>915.811555272613</v>
      </c>
      <c r="E619" s="24">
        <f t="shared" si="64"/>
        <v>920.1873087045046</v>
      </c>
      <c r="F619" s="25">
        <f t="shared" si="65"/>
        <v>1304.1709515203456</v>
      </c>
      <c r="G619" s="25">
        <f t="shared" si="66"/>
        <v>650</v>
      </c>
      <c r="H619" s="26">
        <f t="shared" si="67"/>
        <v>0.25559450299271835</v>
      </c>
      <c r="J619" s="7"/>
    </row>
    <row r="620" spans="1:10" ht="12">
      <c r="A620" s="23">
        <v>609</v>
      </c>
      <c r="B620" s="23">
        <f t="shared" si="68"/>
        <v>3045</v>
      </c>
      <c r="C620" s="24">
        <f t="shared" si="69"/>
        <v>50.75</v>
      </c>
      <c r="D620" s="32">
        <f t="shared" si="70"/>
        <v>916.0671497756057</v>
      </c>
      <c r="E620" s="24">
        <f t="shared" si="64"/>
        <v>920.4327331594712</v>
      </c>
      <c r="F620" s="25">
        <f t="shared" si="65"/>
        <v>1301.8920237139741</v>
      </c>
      <c r="G620" s="25">
        <f t="shared" si="66"/>
        <v>650</v>
      </c>
      <c r="H620" s="26">
        <f t="shared" si="67"/>
        <v>0.2551478733393384</v>
      </c>
      <c r="J620" s="7"/>
    </row>
    <row r="621" spans="1:10" ht="12">
      <c r="A621" s="23">
        <v>610</v>
      </c>
      <c r="B621" s="23">
        <f t="shared" si="68"/>
        <v>3050</v>
      </c>
      <c r="C621" s="24">
        <f t="shared" si="69"/>
        <v>50.833333333333336</v>
      </c>
      <c r="D621" s="32">
        <f t="shared" si="70"/>
        <v>916.322297648945</v>
      </c>
      <c r="E621" s="24">
        <f t="shared" si="64"/>
        <v>920.6777562660086</v>
      </c>
      <c r="F621" s="25">
        <f t="shared" si="65"/>
        <v>1299.6221474834942</v>
      </c>
      <c r="G621" s="25">
        <f t="shared" si="66"/>
        <v>650</v>
      </c>
      <c r="H621" s="26">
        <f t="shared" si="67"/>
        <v>0.25470301763517766</v>
      </c>
      <c r="J621" s="7"/>
    </row>
    <row r="622" spans="1:10" ht="12">
      <c r="A622" s="23">
        <v>611</v>
      </c>
      <c r="B622" s="23">
        <f t="shared" si="68"/>
        <v>3055</v>
      </c>
      <c r="C622" s="24">
        <f t="shared" si="69"/>
        <v>50.916666666666664</v>
      </c>
      <c r="D622" s="32">
        <f t="shared" si="70"/>
        <v>916.5770006665801</v>
      </c>
      <c r="E622" s="24">
        <f t="shared" si="64"/>
        <v>920.9223793346431</v>
      </c>
      <c r="F622" s="25">
        <f t="shared" si="65"/>
        <v>1297.3612175889516</v>
      </c>
      <c r="G622" s="25">
        <f t="shared" si="66"/>
        <v>650</v>
      </c>
      <c r="H622" s="26">
        <f t="shared" si="67"/>
        <v>0.25425991525506153</v>
      </c>
      <c r="J622" s="7"/>
    </row>
    <row r="623" spans="1:10" ht="12">
      <c r="A623" s="23">
        <v>612</v>
      </c>
      <c r="B623" s="23">
        <f t="shared" si="68"/>
        <v>3060</v>
      </c>
      <c r="C623" s="24">
        <f t="shared" si="69"/>
        <v>51</v>
      </c>
      <c r="D623" s="32">
        <f t="shared" si="70"/>
        <v>916.8312605818352</v>
      </c>
      <c r="E623" s="24">
        <f t="shared" si="64"/>
        <v>921.1666036694928</v>
      </c>
      <c r="F623" s="25">
        <f t="shared" si="65"/>
        <v>1295.109132601035</v>
      </c>
      <c r="G623" s="25">
        <f t="shared" si="66"/>
        <v>650</v>
      </c>
      <c r="H623" s="26">
        <f t="shared" si="67"/>
        <v>0.25381854632063405</v>
      </c>
      <c r="J623" s="7"/>
    </row>
    <row r="624" spans="1:10" ht="12">
      <c r="A624" s="23">
        <v>613</v>
      </c>
      <c r="B624" s="23">
        <f t="shared" si="68"/>
        <v>3065</v>
      </c>
      <c r="C624" s="24">
        <f t="shared" si="69"/>
        <v>51.083333333333336</v>
      </c>
      <c r="D624" s="32">
        <f t="shared" si="70"/>
        <v>917.0850791281558</v>
      </c>
      <c r="E624" s="24">
        <f t="shared" si="64"/>
        <v>921.4104305683087</v>
      </c>
      <c r="F624" s="25">
        <f t="shared" si="65"/>
        <v>1292.865794704328</v>
      </c>
      <c r="G624" s="25">
        <f t="shared" si="66"/>
        <v>650</v>
      </c>
      <c r="H624" s="26">
        <f t="shared" si="67"/>
        <v>0.2533788916617987</v>
      </c>
      <c r="J624" s="7"/>
    </row>
    <row r="625" spans="1:10" ht="12">
      <c r="A625" s="23">
        <v>614</v>
      </c>
      <c r="B625" s="23">
        <f t="shared" si="68"/>
        <v>3070</v>
      </c>
      <c r="C625" s="24">
        <f t="shared" si="69"/>
        <v>51.166666666666664</v>
      </c>
      <c r="D625" s="32">
        <f t="shared" si="70"/>
        <v>917.3384580198176</v>
      </c>
      <c r="E625" s="24">
        <f t="shared" si="64"/>
        <v>921.6538613225167</v>
      </c>
      <c r="F625" s="25">
        <f t="shared" si="65"/>
        <v>1290.631109512908</v>
      </c>
      <c r="G625" s="25">
        <f t="shared" si="66"/>
        <v>650</v>
      </c>
      <c r="H625" s="26">
        <f t="shared" si="67"/>
        <v>0.2529409327805797</v>
      </c>
      <c r="J625" s="7"/>
    </row>
    <row r="626" spans="1:10" ht="12">
      <c r="A626" s="23">
        <v>615</v>
      </c>
      <c r="B626" s="23">
        <f t="shared" si="68"/>
        <v>3075</v>
      </c>
      <c r="C626" s="24">
        <f t="shared" si="69"/>
        <v>51.25</v>
      </c>
      <c r="D626" s="32">
        <f t="shared" si="70"/>
        <v>917.5913989525982</v>
      </c>
      <c r="E626" s="24">
        <f t="shared" si="64"/>
        <v>921.8968972172582</v>
      </c>
      <c r="F626" s="25">
        <f t="shared" si="65"/>
        <v>1288.4049858943986</v>
      </c>
      <c r="G626" s="25">
        <f t="shared" si="66"/>
        <v>650</v>
      </c>
      <c r="H626" s="26">
        <f t="shared" si="67"/>
        <v>0.2525046518166386</v>
      </c>
      <c r="J626" s="7"/>
    </row>
    <row r="627" spans="1:10" ht="12">
      <c r="A627" s="23">
        <v>616</v>
      </c>
      <c r="B627" s="23">
        <f t="shared" si="68"/>
        <v>3080</v>
      </c>
      <c r="C627" s="24">
        <f t="shared" si="69"/>
        <v>51.333333333333336</v>
      </c>
      <c r="D627" s="32">
        <f t="shared" si="70"/>
        <v>917.8439036044148</v>
      </c>
      <c r="E627" s="24">
        <f t="shared" si="64"/>
        <v>922.1395395314314</v>
      </c>
      <c r="F627" s="25">
        <f t="shared" si="65"/>
        <v>1286.1873358042544</v>
      </c>
      <c r="G627" s="25">
        <f t="shared" si="66"/>
        <v>650</v>
      </c>
      <c r="H627" s="26">
        <f t="shared" si="67"/>
        <v>0.2520700315147975</v>
      </c>
      <c r="J627" s="7"/>
    </row>
    <row r="628" spans="1:10" ht="12">
      <c r="A628" s="23">
        <v>617</v>
      </c>
      <c r="B628" s="23">
        <f t="shared" si="68"/>
        <v>3085</v>
      </c>
      <c r="C628" s="24">
        <f t="shared" si="69"/>
        <v>51.416666666666664</v>
      </c>
      <c r="D628" s="32">
        <f t="shared" si="70"/>
        <v>918.0959736359296</v>
      </c>
      <c r="E628" s="24">
        <f t="shared" si="64"/>
        <v>922.3817895377307</v>
      </c>
      <c r="F628" s="25">
        <f t="shared" si="65"/>
        <v>1283.9780741290497</v>
      </c>
      <c r="G628" s="25">
        <f t="shared" si="66"/>
        <v>650</v>
      </c>
      <c r="H628" s="26">
        <f t="shared" si="67"/>
        <v>0.2516370551943262</v>
      </c>
      <c r="J628" s="7"/>
    </row>
    <row r="629" spans="1:10" ht="12">
      <c r="A629" s="23">
        <v>618</v>
      </c>
      <c r="B629" s="23">
        <f t="shared" si="68"/>
        <v>3090</v>
      </c>
      <c r="C629" s="24">
        <f t="shared" si="69"/>
        <v>51.5</v>
      </c>
      <c r="D629" s="32">
        <f t="shared" si="70"/>
        <v>918.3476106911239</v>
      </c>
      <c r="E629" s="24">
        <f t="shared" si="64"/>
        <v>922.6236485026875</v>
      </c>
      <c r="F629" s="25">
        <f t="shared" si="65"/>
        <v>1281.7771185375577</v>
      </c>
      <c r="G629" s="25">
        <f t="shared" si="66"/>
        <v>650</v>
      </c>
      <c r="H629" s="26">
        <f t="shared" si="67"/>
        <v>0.25120570671975656</v>
      </c>
      <c r="J629" s="7"/>
    </row>
    <row r="630" spans="1:10" ht="12">
      <c r="A630" s="23">
        <v>619</v>
      </c>
      <c r="B630" s="23">
        <f t="shared" si="68"/>
        <v>3095</v>
      </c>
      <c r="C630" s="24">
        <f t="shared" si="69"/>
        <v>51.583333333333336</v>
      </c>
      <c r="D630" s="32">
        <f t="shared" si="70"/>
        <v>918.5988163978436</v>
      </c>
      <c r="E630" s="24">
        <f t="shared" si="64"/>
        <v>922.8651176867102</v>
      </c>
      <c r="F630" s="25">
        <f t="shared" si="65"/>
        <v>1279.5843893405538</v>
      </c>
      <c r="G630" s="25">
        <f t="shared" si="66"/>
        <v>650</v>
      </c>
      <c r="H630" s="26">
        <f t="shared" si="67"/>
        <v>0.25077597047340594</v>
      </c>
      <c r="J630" s="7"/>
    </row>
    <row r="631" spans="1:10" ht="12">
      <c r="A631" s="23">
        <v>620</v>
      </c>
      <c r="B631" s="23">
        <f t="shared" si="68"/>
        <v>3100</v>
      </c>
      <c r="C631" s="24">
        <f t="shared" si="69"/>
        <v>51.666666666666664</v>
      </c>
      <c r="D631" s="32">
        <f t="shared" si="70"/>
        <v>918.8495923683171</v>
      </c>
      <c r="E631" s="24">
        <f t="shared" si="64"/>
        <v>923.1061983441224</v>
      </c>
      <c r="F631" s="25">
        <f t="shared" si="65"/>
        <v>1277.3998093575601</v>
      </c>
      <c r="G631" s="25">
        <f t="shared" si="66"/>
        <v>650</v>
      </c>
      <c r="H631" s="26">
        <f t="shared" si="67"/>
        <v>0.2503478313292622</v>
      </c>
      <c r="J631" s="7"/>
    </row>
    <row r="632" spans="1:10" ht="12">
      <c r="A632" s="23">
        <v>621</v>
      </c>
      <c r="B632" s="23">
        <f t="shared" si="68"/>
        <v>3105</v>
      </c>
      <c r="C632" s="24">
        <f t="shared" si="69"/>
        <v>51.75</v>
      </c>
      <c r="D632" s="32">
        <f t="shared" si="70"/>
        <v>919.0999401996463</v>
      </c>
      <c r="E632" s="24">
        <f t="shared" si="64"/>
        <v>923.3468917232035</v>
      </c>
      <c r="F632" s="25">
        <f t="shared" si="65"/>
        <v>1275.2233037915857</v>
      </c>
      <c r="G632" s="25">
        <f t="shared" si="66"/>
        <v>650</v>
      </c>
      <c r="H632" s="26">
        <f t="shared" si="67"/>
        <v>0.24992127462843428</v>
      </c>
      <c r="J632" s="7"/>
    </row>
    <row r="633" spans="1:10" ht="12">
      <c r="A633" s="23">
        <v>622</v>
      </c>
      <c r="B633" s="23">
        <f t="shared" si="68"/>
        <v>3110</v>
      </c>
      <c r="C633" s="24">
        <f t="shared" si="69"/>
        <v>51.833333333333336</v>
      </c>
      <c r="D633" s="32">
        <f t="shared" si="70"/>
        <v>919.3498614742748</v>
      </c>
      <c r="E633" s="24">
        <f t="shared" si="64"/>
        <v>923.5871990662263</v>
      </c>
      <c r="F633" s="25">
        <f t="shared" si="65"/>
        <v>1273.0548001091208</v>
      </c>
      <c r="G633" s="25">
        <f t="shared" si="66"/>
        <v>650</v>
      </c>
      <c r="H633" s="26">
        <f t="shared" si="67"/>
        <v>0.24949628615563368</v>
      </c>
      <c r="J633" s="7"/>
    </row>
    <row r="634" spans="1:10" ht="12">
      <c r="A634" s="23">
        <v>623</v>
      </c>
      <c r="B634" s="23">
        <f t="shared" si="68"/>
        <v>3115</v>
      </c>
      <c r="C634" s="24">
        <f t="shared" si="69"/>
        <v>51.916666666666664</v>
      </c>
      <c r="D634" s="32">
        <f t="shared" si="70"/>
        <v>919.5993577604304</v>
      </c>
      <c r="E634" s="24">
        <f t="shared" si="64"/>
        <v>923.827121609496</v>
      </c>
      <c r="F634" s="25">
        <f t="shared" si="65"/>
        <v>1270.8942279286566</v>
      </c>
      <c r="G634" s="25">
        <f t="shared" si="66"/>
        <v>650</v>
      </c>
      <c r="H634" s="26">
        <f t="shared" si="67"/>
        <v>0.24907285211732616</v>
      </c>
      <c r="J634" s="7"/>
    </row>
    <row r="635" spans="1:10" ht="12">
      <c r="A635" s="23">
        <v>624</v>
      </c>
      <c r="B635" s="23">
        <f t="shared" si="68"/>
        <v>3120</v>
      </c>
      <c r="C635" s="24">
        <f t="shared" si="69"/>
        <v>52</v>
      </c>
      <c r="D635" s="32">
        <f t="shared" si="70"/>
        <v>919.8484306125478</v>
      </c>
      <c r="E635" s="24">
        <f t="shared" si="64"/>
        <v>924.0666605833882</v>
      </c>
      <c r="F635" s="25">
        <f t="shared" si="65"/>
        <v>1268.7415189132034</v>
      </c>
      <c r="G635" s="25">
        <f t="shared" si="66"/>
        <v>650</v>
      </c>
      <c r="H635" s="26">
        <f t="shared" si="67"/>
        <v>0.248650959120667</v>
      </c>
      <c r="J635" s="7"/>
    </row>
    <row r="636" spans="1:10" ht="12">
      <c r="A636" s="23">
        <v>625</v>
      </c>
      <c r="B636" s="23">
        <f t="shared" si="68"/>
        <v>3125</v>
      </c>
      <c r="C636" s="24">
        <f t="shared" si="69"/>
        <v>52.083333333333336</v>
      </c>
      <c r="D636" s="32">
        <f t="shared" si="70"/>
        <v>920.0970815716685</v>
      </c>
      <c r="E636" s="24">
        <f t="shared" si="64"/>
        <v>924.3058172123871</v>
      </c>
      <c r="F636" s="25">
        <f t="shared" si="65"/>
        <v>1266.5966066699548</v>
      </c>
      <c r="G636" s="25">
        <f t="shared" si="66"/>
        <v>650</v>
      </c>
      <c r="H636" s="26">
        <f t="shared" si="67"/>
        <v>0.2482305941538373</v>
      </c>
      <c r="J636" s="7"/>
    </row>
    <row r="637" spans="1:10" ht="12">
      <c r="A637" s="23">
        <v>626</v>
      </c>
      <c r="B637" s="23">
        <f t="shared" si="68"/>
        <v>3130</v>
      </c>
      <c r="C637" s="24">
        <f t="shared" si="69"/>
        <v>52.166666666666664</v>
      </c>
      <c r="D637" s="32">
        <f t="shared" si="70"/>
        <v>920.3453121658223</v>
      </c>
      <c r="E637" s="24">
        <f t="shared" si="64"/>
        <v>924.5445927151226</v>
      </c>
      <c r="F637" s="25">
        <f t="shared" si="65"/>
        <v>1264.4594266546499</v>
      </c>
      <c r="G637" s="25">
        <f t="shared" si="66"/>
        <v>650</v>
      </c>
      <c r="H637" s="26">
        <f t="shared" si="67"/>
        <v>0.24781174456730032</v>
      </c>
      <c r="J637" s="7"/>
    </row>
    <row r="638" spans="1:10" ht="12">
      <c r="A638" s="23">
        <v>627</v>
      </c>
      <c r="B638" s="23">
        <f t="shared" si="68"/>
        <v>3135</v>
      </c>
      <c r="C638" s="24">
        <f t="shared" si="69"/>
        <v>52.25</v>
      </c>
      <c r="D638" s="32">
        <f t="shared" si="70"/>
        <v>920.5931239103896</v>
      </c>
      <c r="E638" s="24">
        <f t="shared" si="64"/>
        <v>924.7829883044078</v>
      </c>
      <c r="F638" s="25">
        <f t="shared" si="65"/>
        <v>1262.3299160815445</v>
      </c>
      <c r="G638" s="25">
        <f t="shared" si="66"/>
        <v>650</v>
      </c>
      <c r="H638" s="26">
        <f t="shared" si="67"/>
        <v>0.24739439805615765</v>
      </c>
      <c r="J638" s="7"/>
    </row>
    <row r="639" spans="1:10" ht="12">
      <c r="A639" s="23">
        <v>628</v>
      </c>
      <c r="B639" s="23">
        <f t="shared" si="68"/>
        <v>3140</v>
      </c>
      <c r="C639" s="24">
        <f t="shared" si="69"/>
        <v>52.333333333333336</v>
      </c>
      <c r="D639" s="32">
        <f t="shared" si="70"/>
        <v>920.8405183084458</v>
      </c>
      <c r="E639" s="24">
        <f t="shared" si="64"/>
        <v>925.0210051872756</v>
      </c>
      <c r="F639" s="25">
        <f t="shared" si="65"/>
        <v>1260.2080138374654</v>
      </c>
      <c r="G639" s="25">
        <f t="shared" si="66"/>
        <v>650</v>
      </c>
      <c r="H639" s="26">
        <f t="shared" si="67"/>
        <v>0.24697854264330535</v>
      </c>
      <c r="J639" s="7"/>
    </row>
    <row r="640" spans="1:10" ht="12">
      <c r="A640" s="23">
        <v>629</v>
      </c>
      <c r="B640" s="23">
        <f t="shared" si="68"/>
        <v>3145</v>
      </c>
      <c r="C640" s="24">
        <f t="shared" si="69"/>
        <v>52.416666666666664</v>
      </c>
      <c r="D640" s="32">
        <f t="shared" si="70"/>
        <v>921.0874968510891</v>
      </c>
      <c r="E640" s="24">
        <f t="shared" si="64"/>
        <v>925.2586445650163</v>
      </c>
      <c r="F640" s="25">
        <f t="shared" si="65"/>
        <v>1258.093660401843</v>
      </c>
      <c r="G640" s="25">
        <f t="shared" si="66"/>
        <v>650</v>
      </c>
      <c r="H640" s="26">
        <f t="shared" si="67"/>
        <v>0.24656416666376146</v>
      </c>
      <c r="J640" s="7"/>
    </row>
    <row r="641" spans="1:10" ht="12">
      <c r="A641" s="23">
        <v>630</v>
      </c>
      <c r="B641" s="23">
        <f t="shared" si="68"/>
        <v>3150</v>
      </c>
      <c r="C641" s="24">
        <f t="shared" si="69"/>
        <v>52.5</v>
      </c>
      <c r="D641" s="32">
        <f t="shared" si="70"/>
        <v>921.3340610177529</v>
      </c>
      <c r="E641" s="24">
        <f t="shared" si="64"/>
        <v>925.4959076332128</v>
      </c>
      <c r="F641" s="25">
        <f t="shared" si="65"/>
        <v>1255.986797769208</v>
      </c>
      <c r="G641" s="25">
        <f t="shared" si="66"/>
        <v>650</v>
      </c>
      <c r="H641" s="26">
        <f t="shared" si="67"/>
        <v>0.24615125874947727</v>
      </c>
      <c r="J641" s="7"/>
    </row>
    <row r="642" spans="1:10" ht="12">
      <c r="A642" s="23">
        <v>631</v>
      </c>
      <c r="B642" s="23">
        <f t="shared" si="68"/>
        <v>3155</v>
      </c>
      <c r="C642" s="24">
        <f t="shared" si="69"/>
        <v>52.583333333333336</v>
      </c>
      <c r="D642" s="32">
        <f t="shared" si="70"/>
        <v>921.5802122765024</v>
      </c>
      <c r="E642" s="24">
        <f t="shared" si="64"/>
        <v>925.7327955817775</v>
      </c>
      <c r="F642" s="25">
        <f t="shared" si="65"/>
        <v>1253.8873693779153</v>
      </c>
      <c r="G642" s="25">
        <f t="shared" si="66"/>
        <v>650</v>
      </c>
      <c r="H642" s="26">
        <f t="shared" si="67"/>
        <v>0.24573980781536803</v>
      </c>
      <c r="J642" s="7"/>
    </row>
    <row r="643" spans="1:10" ht="12">
      <c r="A643" s="23">
        <v>632</v>
      </c>
      <c r="B643" s="23">
        <f t="shared" si="68"/>
        <v>3160</v>
      </c>
      <c r="C643" s="24">
        <f t="shared" si="69"/>
        <v>52.666666666666664</v>
      </c>
      <c r="D643" s="32">
        <f t="shared" si="70"/>
        <v>921.8259520843177</v>
      </c>
      <c r="E643" s="24">
        <f t="shared" si="64"/>
        <v>925.9693095949877</v>
      </c>
      <c r="F643" s="25">
        <f t="shared" si="65"/>
        <v>1251.7953200407082</v>
      </c>
      <c r="G643" s="25">
        <f t="shared" si="66"/>
        <v>650</v>
      </c>
      <c r="H643" s="26">
        <f t="shared" si="67"/>
        <v>0.24532980304570473</v>
      </c>
      <c r="J643" s="7"/>
    </row>
    <row r="644" spans="1:10" ht="12">
      <c r="A644" s="23">
        <v>633</v>
      </c>
      <c r="B644" s="23">
        <f t="shared" si="68"/>
        <v>3165</v>
      </c>
      <c r="C644" s="24">
        <f t="shared" si="69"/>
        <v>52.75</v>
      </c>
      <c r="D644" s="32">
        <f t="shared" si="70"/>
        <v>922.0712818873634</v>
      </c>
      <c r="E644" s="24">
        <f t="shared" si="64"/>
        <v>926.2054508515215</v>
      </c>
      <c r="F644" s="25">
        <f t="shared" si="65"/>
        <v>1249.7105958803672</v>
      </c>
      <c r="G644" s="25">
        <f t="shared" si="66"/>
        <v>650</v>
      </c>
      <c r="H644" s="26">
        <f t="shared" si="67"/>
        <v>0.24492123388150266</v>
      </c>
      <c r="J644" s="7"/>
    </row>
    <row r="645" spans="1:10" ht="12">
      <c r="A645" s="23">
        <v>634</v>
      </c>
      <c r="B645" s="23">
        <f t="shared" si="68"/>
        <v>3170</v>
      </c>
      <c r="C645" s="24">
        <f t="shared" si="69"/>
        <v>52.833333333333336</v>
      </c>
      <c r="D645" s="32">
        <f t="shared" si="70"/>
        <v>922.3162031212449</v>
      </c>
      <c r="E645" s="24">
        <f t="shared" si="64"/>
        <v>926.4412205244927</v>
      </c>
      <c r="F645" s="25">
        <f t="shared" si="65"/>
        <v>1247.6331442684575</v>
      </c>
      <c r="G645" s="25">
        <f t="shared" si="66"/>
        <v>650</v>
      </c>
      <c r="H645" s="26">
        <f t="shared" si="67"/>
        <v>0.2445140900085169</v>
      </c>
      <c r="J645" s="7"/>
    </row>
    <row r="646" spans="1:10" ht="12">
      <c r="A646" s="23">
        <v>635</v>
      </c>
      <c r="B646" s="23">
        <f t="shared" si="68"/>
        <v>3175</v>
      </c>
      <c r="C646" s="24">
        <f t="shared" si="69"/>
        <v>52.916666666666664</v>
      </c>
      <c r="D646" s="32">
        <f t="shared" si="70"/>
        <v>922.5607172112534</v>
      </c>
      <c r="E646" s="24">
        <f t="shared" si="64"/>
        <v>926.6766197814858</v>
      </c>
      <c r="F646" s="25">
        <f t="shared" si="65"/>
        <v>1245.5629137670858</v>
      </c>
      <c r="G646" s="25">
        <f t="shared" si="66"/>
        <v>650</v>
      </c>
      <c r="H646" s="26">
        <f t="shared" si="67"/>
        <v>0.24410836134582767</v>
      </c>
      <c r="J646" s="7"/>
    </row>
    <row r="647" spans="1:10" ht="12">
      <c r="A647" s="23">
        <v>636</v>
      </c>
      <c r="B647" s="23">
        <f t="shared" si="68"/>
        <v>3180</v>
      </c>
      <c r="C647" s="24">
        <f t="shared" si="69"/>
        <v>53</v>
      </c>
      <c r="D647" s="32">
        <f t="shared" si="70"/>
        <v>922.8048255725993</v>
      </c>
      <c r="E647" s="24">
        <f t="shared" si="64"/>
        <v>926.911649784591</v>
      </c>
      <c r="F647" s="25">
        <f t="shared" si="65"/>
        <v>1243.4998540739166</v>
      </c>
      <c r="G647" s="25">
        <f t="shared" si="66"/>
        <v>650</v>
      </c>
      <c r="H647" s="26">
        <f t="shared" si="67"/>
        <v>0.24370403803506452</v>
      </c>
      <c r="J647" s="7"/>
    </row>
    <row r="648" spans="1:10" ht="12">
      <c r="A648" s="23">
        <v>637</v>
      </c>
      <c r="B648" s="23">
        <f t="shared" si="68"/>
        <v>3185</v>
      </c>
      <c r="C648" s="24">
        <f t="shared" si="69"/>
        <v>53.083333333333336</v>
      </c>
      <c r="D648" s="32">
        <f t="shared" si="70"/>
        <v>923.0485296106343</v>
      </c>
      <c r="E648" s="24">
        <f t="shared" si="64"/>
        <v>927.146311690438</v>
      </c>
      <c r="F648" s="25">
        <f t="shared" si="65"/>
        <v>1241.443915970598</v>
      </c>
      <c r="G648" s="25">
        <f t="shared" si="66"/>
        <v>650</v>
      </c>
      <c r="H648" s="26">
        <f t="shared" si="67"/>
        <v>0.24330111043029848</v>
      </c>
      <c r="J648" s="7"/>
    </row>
    <row r="649" spans="1:10" ht="12">
      <c r="A649" s="23">
        <v>638</v>
      </c>
      <c r="B649" s="23">
        <f t="shared" si="68"/>
        <v>3190</v>
      </c>
      <c r="C649" s="24">
        <f t="shared" si="69"/>
        <v>53.166666666666664</v>
      </c>
      <c r="D649" s="32">
        <f t="shared" si="70"/>
        <v>923.2918307210646</v>
      </c>
      <c r="E649" s="24">
        <f t="shared" si="64"/>
        <v>927.380606650231</v>
      </c>
      <c r="F649" s="25">
        <f t="shared" si="65"/>
        <v>1239.395051273113</v>
      </c>
      <c r="G649" s="25">
        <f t="shared" si="66"/>
        <v>650</v>
      </c>
      <c r="H649" s="26">
        <f t="shared" si="67"/>
        <v>0.2428995690883122</v>
      </c>
      <c r="J649" s="7"/>
    </row>
    <row r="650" spans="1:10" ht="12">
      <c r="A650" s="23">
        <v>639</v>
      </c>
      <c r="B650" s="23">
        <f t="shared" si="68"/>
        <v>3195</v>
      </c>
      <c r="C650" s="24">
        <f t="shared" si="69"/>
        <v>53.25</v>
      </c>
      <c r="D650" s="32">
        <f t="shared" si="70"/>
        <v>923.5347302901529</v>
      </c>
      <c r="E650" s="24">
        <f t="shared" si="64"/>
        <v>927.6145358097821</v>
      </c>
      <c r="F650" s="25">
        <f t="shared" si="65"/>
        <v>1237.3532127853084</v>
      </c>
      <c r="G650" s="25">
        <f t="shared" si="66"/>
        <v>650</v>
      </c>
      <c r="H650" s="26">
        <f t="shared" si="67"/>
        <v>0.2424994047594921</v>
      </c>
      <c r="J650" s="7"/>
    </row>
    <row r="651" spans="1:10" ht="12">
      <c r="A651" s="23">
        <v>640</v>
      </c>
      <c r="B651" s="23">
        <f t="shared" si="68"/>
        <v>3200</v>
      </c>
      <c r="C651" s="24">
        <f t="shared" si="69"/>
        <v>53.333333333333336</v>
      </c>
      <c r="D651" s="32">
        <f t="shared" si="70"/>
        <v>923.7772296949124</v>
      </c>
      <c r="E651" s="24">
        <f aca="true" t="shared" si="71" ref="E651:E714">20+345*LOG(8*(B651+delta_t/2)/60+1)</f>
        <v>927.8481003095444</v>
      </c>
      <c r="F651" s="25">
        <f aca="true" t="shared" si="72" ref="F651:F714">alfa_c*(E651-D651)+k_sh*0.0000000577*eps_r*((E651+273.15)^4-(D651+273.15)^4)</f>
        <v>1235.3183542550144</v>
      </c>
      <c r="G651" s="25">
        <f aca="true" t="shared" si="73" ref="G651:G714">IF(steel&lt;&gt;1,IF(D651&lt;600,425+0.773*D651-0.00169*D651^2+0.00000222*D651^3,IF(D651&lt;735,666+13002/(738-D651),IF(D651&lt;900,545+17820/(D651-731),650))),450+0.28*D651-0.000291*D651^2+0.000000134*D651^3)</f>
        <v>650</v>
      </c>
      <c r="H651" s="26">
        <f aca="true" t="shared" si="74" ref="H651:H714">F651/7850/G651*fatt_sez*delta_t</f>
        <v>0.2421006083792287</v>
      </c>
      <c r="J651" s="7"/>
    </row>
    <row r="652" spans="1:10" ht="12">
      <c r="A652" s="23">
        <v>641</v>
      </c>
      <c r="B652" s="23">
        <f aca="true" t="shared" si="75" ref="B652:B715">B651+delta_t</f>
        <v>3205</v>
      </c>
      <c r="C652" s="24">
        <f aca="true" t="shared" si="76" ref="C652:C715">B652/60</f>
        <v>53.416666666666664</v>
      </c>
      <c r="D652" s="32">
        <f aca="true" t="shared" si="77" ref="D652:D715">D651+H651</f>
        <v>924.0193303032917</v>
      </c>
      <c r="E652" s="24">
        <f t="shared" si="71"/>
        <v>928.0813012846467</v>
      </c>
      <c r="F652" s="25">
        <f t="shared" si="72"/>
        <v>1233.2904303321923</v>
      </c>
      <c r="G652" s="25">
        <f t="shared" si="73"/>
        <v>650</v>
      </c>
      <c r="H652" s="26">
        <f t="shared" si="74"/>
        <v>0.24170317105971428</v>
      </c>
      <c r="J652" s="7"/>
    </row>
    <row r="653" spans="1:10" ht="12">
      <c r="A653" s="23">
        <v>642</v>
      </c>
      <c r="B653" s="23">
        <f t="shared" si="75"/>
        <v>3210</v>
      </c>
      <c r="C653" s="24">
        <f t="shared" si="76"/>
        <v>53.5</v>
      </c>
      <c r="D653" s="32">
        <f t="shared" si="77"/>
        <v>924.2610334743514</v>
      </c>
      <c r="E653" s="24">
        <f t="shared" si="71"/>
        <v>928.3141398649251</v>
      </c>
      <c r="F653" s="25">
        <f t="shared" si="72"/>
        <v>1231.2693965293324</v>
      </c>
      <c r="G653" s="25">
        <f t="shared" si="73"/>
        <v>650</v>
      </c>
      <c r="H653" s="26">
        <f t="shared" si="74"/>
        <v>0.24130708408218177</v>
      </c>
      <c r="J653" s="7"/>
    </row>
    <row r="654" spans="1:10" ht="12">
      <c r="A654" s="23">
        <v>643</v>
      </c>
      <c r="B654" s="23">
        <f t="shared" si="75"/>
        <v>3215</v>
      </c>
      <c r="C654" s="24">
        <f t="shared" si="76"/>
        <v>53.583333333333336</v>
      </c>
      <c r="D654" s="32">
        <f t="shared" si="77"/>
        <v>924.5023405584336</v>
      </c>
      <c r="E654" s="24">
        <f t="shared" si="71"/>
        <v>928.5466171749574</v>
      </c>
      <c r="F654" s="25">
        <f t="shared" si="72"/>
        <v>1229.2552091843024</v>
      </c>
      <c r="G654" s="25">
        <f t="shared" si="73"/>
        <v>650</v>
      </c>
      <c r="H654" s="26">
        <f t="shared" si="74"/>
        <v>0.2409123388896232</v>
      </c>
      <c r="J654" s="7"/>
    </row>
    <row r="655" spans="1:10" ht="12">
      <c r="A655" s="23">
        <v>644</v>
      </c>
      <c r="B655" s="23">
        <f t="shared" si="75"/>
        <v>3220</v>
      </c>
      <c r="C655" s="24">
        <f t="shared" si="76"/>
        <v>53.666666666666664</v>
      </c>
      <c r="D655" s="32">
        <f t="shared" si="77"/>
        <v>924.7432528973233</v>
      </c>
      <c r="E655" s="24">
        <f t="shared" si="71"/>
        <v>928.778734334094</v>
      </c>
      <c r="F655" s="25">
        <f t="shared" si="72"/>
        <v>1227.2478254245857</v>
      </c>
      <c r="G655" s="25">
        <f t="shared" si="73"/>
        <v>650</v>
      </c>
      <c r="H655" s="26">
        <f t="shared" si="74"/>
        <v>0.24051892707978162</v>
      </c>
      <c r="J655" s="7"/>
    </row>
    <row r="656" spans="1:10" ht="12">
      <c r="A656" s="23">
        <v>645</v>
      </c>
      <c r="B656" s="23">
        <f t="shared" si="75"/>
        <v>3225</v>
      </c>
      <c r="C656" s="24">
        <f t="shared" si="76"/>
        <v>53.75</v>
      </c>
      <c r="D656" s="32">
        <f t="shared" si="77"/>
        <v>924.983771824403</v>
      </c>
      <c r="E656" s="24">
        <f t="shared" si="71"/>
        <v>929.0104924564916</v>
      </c>
      <c r="F656" s="25">
        <f t="shared" si="72"/>
        <v>1225.2472031341495</v>
      </c>
      <c r="G656" s="25">
        <f t="shared" si="73"/>
        <v>650</v>
      </c>
      <c r="H656" s="26">
        <f t="shared" si="74"/>
        <v>0.24012684039865742</v>
      </c>
      <c r="J656" s="7"/>
    </row>
    <row r="657" spans="1:10" ht="12">
      <c r="A657" s="23">
        <v>646</v>
      </c>
      <c r="B657" s="23">
        <f t="shared" si="75"/>
        <v>3230</v>
      </c>
      <c r="C657" s="24">
        <f t="shared" si="76"/>
        <v>53.833333333333336</v>
      </c>
      <c r="D657" s="32">
        <f t="shared" si="77"/>
        <v>925.2238986648016</v>
      </c>
      <c r="E657" s="24">
        <f t="shared" si="71"/>
        <v>929.2418926511447</v>
      </c>
      <c r="F657" s="25">
        <f t="shared" si="72"/>
        <v>1223.2533009212934</v>
      </c>
      <c r="G657" s="25">
        <f t="shared" si="73"/>
        <v>650</v>
      </c>
      <c r="H657" s="26">
        <f t="shared" si="74"/>
        <v>0.23973607073420744</v>
      </c>
      <c r="J657" s="7"/>
    </row>
    <row r="658" spans="1:10" ht="12">
      <c r="A658" s="23">
        <v>647</v>
      </c>
      <c r="B658" s="23">
        <f t="shared" si="75"/>
        <v>3235</v>
      </c>
      <c r="C658" s="24">
        <f t="shared" si="76"/>
        <v>53.916666666666664</v>
      </c>
      <c r="D658" s="32">
        <f t="shared" si="77"/>
        <v>925.4636347355358</v>
      </c>
      <c r="E658" s="24">
        <f t="shared" si="71"/>
        <v>929.4729360219172</v>
      </c>
      <c r="F658" s="25">
        <f t="shared" si="72"/>
        <v>1221.2660780887763</v>
      </c>
      <c r="G658" s="25">
        <f t="shared" si="73"/>
        <v>650</v>
      </c>
      <c r="H658" s="26">
        <f t="shared" si="74"/>
        <v>0.23934661011049024</v>
      </c>
      <c r="J658" s="7"/>
    </row>
    <row r="659" spans="1:10" ht="12">
      <c r="A659" s="23">
        <v>648</v>
      </c>
      <c r="B659" s="23">
        <f t="shared" si="75"/>
        <v>3240</v>
      </c>
      <c r="C659" s="24">
        <f t="shared" si="76"/>
        <v>54</v>
      </c>
      <c r="D659" s="32">
        <f t="shared" si="77"/>
        <v>925.7029813456463</v>
      </c>
      <c r="E659" s="24">
        <f t="shared" si="71"/>
        <v>929.7036236675751</v>
      </c>
      <c r="F659" s="25">
        <f t="shared" si="72"/>
        <v>1219.285494605663</v>
      </c>
      <c r="G659" s="25">
        <f t="shared" si="73"/>
        <v>650</v>
      </c>
      <c r="H659" s="26">
        <f t="shared" si="74"/>
        <v>0.23895845068214852</v>
      </c>
      <c r="J659" s="7"/>
    </row>
    <row r="660" spans="1:10" ht="12">
      <c r="A660" s="23">
        <v>649</v>
      </c>
      <c r="B660" s="23">
        <f t="shared" si="75"/>
        <v>3245</v>
      </c>
      <c r="C660" s="24">
        <f t="shared" si="76"/>
        <v>54.083333333333336</v>
      </c>
      <c r="D660" s="32">
        <f t="shared" si="77"/>
        <v>925.9419397963285</v>
      </c>
      <c r="E660" s="24">
        <f t="shared" si="71"/>
        <v>929.9339566818162</v>
      </c>
      <c r="F660" s="25">
        <f t="shared" si="72"/>
        <v>1217.311511079647</v>
      </c>
      <c r="G660" s="25">
        <f t="shared" si="73"/>
        <v>650</v>
      </c>
      <c r="H660" s="26">
        <f t="shared" si="74"/>
        <v>0.2385715847289852</v>
      </c>
      <c r="J660" s="7"/>
    </row>
    <row r="661" spans="1:10" ht="12">
      <c r="A661" s="23">
        <v>650</v>
      </c>
      <c r="B661" s="23">
        <f t="shared" si="75"/>
        <v>3250</v>
      </c>
      <c r="C661" s="24">
        <f t="shared" si="76"/>
        <v>54.166666666666664</v>
      </c>
      <c r="D661" s="32">
        <f t="shared" si="77"/>
        <v>926.1805113810575</v>
      </c>
      <c r="E661" s="24">
        <f t="shared" si="71"/>
        <v>930.1639361533024</v>
      </c>
      <c r="F661" s="25">
        <f t="shared" si="72"/>
        <v>1215.3440887318413</v>
      </c>
      <c r="G661" s="25">
        <f t="shared" si="73"/>
        <v>650</v>
      </c>
      <c r="H661" s="26">
        <f t="shared" si="74"/>
        <v>0.2381860046510223</v>
      </c>
      <c r="J661" s="7"/>
    </row>
    <row r="662" spans="1:10" ht="12">
      <c r="A662" s="23">
        <v>651</v>
      </c>
      <c r="B662" s="23">
        <f t="shared" si="75"/>
        <v>3255</v>
      </c>
      <c r="C662" s="24">
        <f t="shared" si="76"/>
        <v>54.25</v>
      </c>
      <c r="D662" s="32">
        <f t="shared" si="77"/>
        <v>926.4186973857085</v>
      </c>
      <c r="E662" s="24">
        <f t="shared" si="71"/>
        <v>930.3935631656905</v>
      </c>
      <c r="F662" s="25">
        <f t="shared" si="72"/>
        <v>1213.383189373013</v>
      </c>
      <c r="G662" s="25">
        <f t="shared" si="73"/>
        <v>650</v>
      </c>
      <c r="H662" s="26">
        <f t="shared" si="74"/>
        <v>0.23780170296384381</v>
      </c>
      <c r="J662" s="7"/>
    </row>
    <row r="663" spans="1:10" ht="12">
      <c r="A663" s="23">
        <v>652</v>
      </c>
      <c r="B663" s="23">
        <f t="shared" si="75"/>
        <v>3260</v>
      </c>
      <c r="C663" s="24">
        <f t="shared" si="76"/>
        <v>54.333333333333336</v>
      </c>
      <c r="D663" s="32">
        <f t="shared" si="77"/>
        <v>926.6564990886723</v>
      </c>
      <c r="E663" s="24">
        <f t="shared" si="71"/>
        <v>930.6228387976621</v>
      </c>
      <c r="F663" s="25">
        <f t="shared" si="72"/>
        <v>1211.4287753796918</v>
      </c>
      <c r="G663" s="25">
        <f t="shared" si="73"/>
        <v>650</v>
      </c>
      <c r="H663" s="26">
        <f t="shared" si="74"/>
        <v>0.23741867229391314</v>
      </c>
      <c r="J663" s="7"/>
    </row>
    <row r="664" spans="1:10" ht="12">
      <c r="A664" s="23">
        <v>653</v>
      </c>
      <c r="B664" s="23">
        <f t="shared" si="75"/>
        <v>3265</v>
      </c>
      <c r="C664" s="24">
        <f t="shared" si="76"/>
        <v>54.416666666666664</v>
      </c>
      <c r="D664" s="32">
        <f t="shared" si="77"/>
        <v>926.8939177609661</v>
      </c>
      <c r="E664" s="24">
        <f t="shared" si="71"/>
        <v>930.8517641229552</v>
      </c>
      <c r="F664" s="25">
        <f t="shared" si="72"/>
        <v>1209.4808096734464</v>
      </c>
      <c r="G664" s="25">
        <f t="shared" si="73"/>
        <v>650</v>
      </c>
      <c r="H664" s="26">
        <f t="shared" si="74"/>
        <v>0.23703690537451177</v>
      </c>
      <c r="J664" s="7"/>
    </row>
    <row r="665" spans="1:10" ht="12">
      <c r="A665" s="23">
        <v>654</v>
      </c>
      <c r="B665" s="23">
        <f t="shared" si="75"/>
        <v>3270</v>
      </c>
      <c r="C665" s="24">
        <f t="shared" si="76"/>
        <v>54.5</v>
      </c>
      <c r="D665" s="32">
        <f t="shared" si="77"/>
        <v>927.1309546663407</v>
      </c>
      <c r="E665" s="24">
        <f t="shared" si="71"/>
        <v>931.0803402103928</v>
      </c>
      <c r="F665" s="25">
        <f t="shared" si="72"/>
        <v>1207.539255699208</v>
      </c>
      <c r="G665" s="25">
        <f t="shared" si="73"/>
        <v>650</v>
      </c>
      <c r="H665" s="26">
        <f t="shared" si="74"/>
        <v>0.23665639504149102</v>
      </c>
      <c r="J665" s="7"/>
    </row>
    <row r="666" spans="1:10" ht="12">
      <c r="A666" s="23">
        <v>655</v>
      </c>
      <c r="B666" s="23">
        <f t="shared" si="75"/>
        <v>3275</v>
      </c>
      <c r="C666" s="24">
        <f t="shared" si="76"/>
        <v>54.583333333333336</v>
      </c>
      <c r="D666" s="32">
        <f t="shared" si="77"/>
        <v>927.3676110613821</v>
      </c>
      <c r="E666" s="24">
        <f t="shared" si="71"/>
        <v>931.3085681239144</v>
      </c>
      <c r="F666" s="25">
        <f t="shared" si="72"/>
        <v>1205.6040774068902</v>
      </c>
      <c r="G666" s="25">
        <f t="shared" si="73"/>
        <v>650</v>
      </c>
      <c r="H666" s="26">
        <f t="shared" si="74"/>
        <v>0.23627713422966984</v>
      </c>
      <c r="J666" s="7"/>
    </row>
    <row r="667" spans="1:10" ht="12">
      <c r="A667" s="23">
        <v>656</v>
      </c>
      <c r="B667" s="23">
        <f t="shared" si="75"/>
        <v>3280</v>
      </c>
      <c r="C667" s="24">
        <f t="shared" si="76"/>
        <v>54.666666666666664</v>
      </c>
      <c r="D667" s="32">
        <f t="shared" si="77"/>
        <v>927.6038881956118</v>
      </c>
      <c r="E667" s="24">
        <f t="shared" si="71"/>
        <v>931.5364489226047</v>
      </c>
      <c r="F667" s="25">
        <f t="shared" si="72"/>
        <v>1203.6752392317267</v>
      </c>
      <c r="G667" s="25">
        <f t="shared" si="73"/>
        <v>650</v>
      </c>
      <c r="H667" s="26">
        <f t="shared" si="74"/>
        <v>0.23589911596898122</v>
      </c>
      <c r="J667" s="7"/>
    </row>
    <row r="668" spans="1:10" ht="12">
      <c r="A668" s="23">
        <v>657</v>
      </c>
      <c r="B668" s="23">
        <f t="shared" si="75"/>
        <v>3285</v>
      </c>
      <c r="C668" s="24">
        <f t="shared" si="76"/>
        <v>54.75</v>
      </c>
      <c r="D668" s="32">
        <f t="shared" si="77"/>
        <v>927.8397873115808</v>
      </c>
      <c r="E668" s="24">
        <f t="shared" si="71"/>
        <v>931.7639836607234</v>
      </c>
      <c r="F668" s="25">
        <f t="shared" si="72"/>
        <v>1201.7527060777793</v>
      </c>
      <c r="G668" s="25">
        <f t="shared" si="73"/>
        <v>650</v>
      </c>
      <c r="H668" s="26">
        <f t="shared" si="74"/>
        <v>0.2355223333812404</v>
      </c>
      <c r="J668" s="7"/>
    </row>
    <row r="669" spans="1:10" ht="12">
      <c r="A669" s="23">
        <v>658</v>
      </c>
      <c r="B669" s="23">
        <f t="shared" si="75"/>
        <v>3290</v>
      </c>
      <c r="C669" s="24">
        <f t="shared" si="76"/>
        <v>54.833333333333336</v>
      </c>
      <c r="D669" s="32">
        <f t="shared" si="77"/>
        <v>928.0753096449621</v>
      </c>
      <c r="E669" s="24">
        <f t="shared" si="71"/>
        <v>931.9911733877346</v>
      </c>
      <c r="F669" s="25">
        <f t="shared" si="72"/>
        <v>1199.8364433004003</v>
      </c>
      <c r="G669" s="25">
        <f t="shared" si="73"/>
        <v>650</v>
      </c>
      <c r="H669" s="26">
        <f t="shared" si="74"/>
        <v>0.23514677967670758</v>
      </c>
      <c r="J669" s="7"/>
    </row>
    <row r="670" spans="1:10" ht="12">
      <c r="A670" s="23">
        <v>659</v>
      </c>
      <c r="B670" s="23">
        <f t="shared" si="75"/>
        <v>3295</v>
      </c>
      <c r="C670" s="24">
        <f t="shared" si="76"/>
        <v>54.916666666666664</v>
      </c>
      <c r="D670" s="32">
        <f t="shared" si="77"/>
        <v>928.3104564246388</v>
      </c>
      <c r="E670" s="24">
        <f t="shared" si="71"/>
        <v>932.2180191483358</v>
      </c>
      <c r="F670" s="25">
        <f t="shared" si="72"/>
        <v>1197.9264166910452</v>
      </c>
      <c r="G670" s="25">
        <f t="shared" si="73"/>
        <v>650</v>
      </c>
      <c r="H670" s="26">
        <f t="shared" si="74"/>
        <v>0.23477244815111128</v>
      </c>
      <c r="J670" s="7"/>
    </row>
    <row r="671" spans="1:10" ht="12">
      <c r="A671" s="23">
        <v>660</v>
      </c>
      <c r="B671" s="23">
        <f t="shared" si="75"/>
        <v>3300</v>
      </c>
      <c r="C671" s="24">
        <f t="shared" si="76"/>
        <v>55</v>
      </c>
      <c r="D671" s="32">
        <f t="shared" si="77"/>
        <v>928.54522887279</v>
      </c>
      <c r="E671" s="24">
        <f t="shared" si="71"/>
        <v>932.4445219824864</v>
      </c>
      <c r="F671" s="25">
        <f t="shared" si="72"/>
        <v>1196.0225924617225</v>
      </c>
      <c r="G671" s="25">
        <f t="shared" si="73"/>
        <v>650</v>
      </c>
      <c r="H671" s="26">
        <f t="shared" si="74"/>
        <v>0.23439933218260117</v>
      </c>
      <c r="J671" s="7"/>
    </row>
    <row r="672" spans="1:10" ht="12">
      <c r="A672" s="23">
        <v>661</v>
      </c>
      <c r="B672" s="23">
        <f t="shared" si="75"/>
        <v>3305</v>
      </c>
      <c r="C672" s="24">
        <f t="shared" si="76"/>
        <v>55.083333333333336</v>
      </c>
      <c r="D672" s="32">
        <f t="shared" si="77"/>
        <v>928.7796282049726</v>
      </c>
      <c r="E672" s="24">
        <f t="shared" si="71"/>
        <v>932.6706829254367</v>
      </c>
      <c r="F672" s="25">
        <f t="shared" si="72"/>
        <v>1194.1249372313505</v>
      </c>
      <c r="G672" s="25">
        <f t="shared" si="73"/>
        <v>650</v>
      </c>
      <c r="H672" s="26">
        <f t="shared" si="74"/>
        <v>0.2340274252290741</v>
      </c>
      <c r="J672" s="7"/>
    </row>
    <row r="673" spans="1:10" ht="12">
      <c r="A673" s="23">
        <v>662</v>
      </c>
      <c r="B673" s="23">
        <f t="shared" si="75"/>
        <v>3310</v>
      </c>
      <c r="C673" s="24">
        <f t="shared" si="76"/>
        <v>55.166666666666664</v>
      </c>
      <c r="D673" s="32">
        <f t="shared" si="77"/>
        <v>929.0136556302017</v>
      </c>
      <c r="E673" s="24">
        <f t="shared" si="71"/>
        <v>932.896503007756</v>
      </c>
      <c r="F673" s="25">
        <f t="shared" si="72"/>
        <v>1192.2334180119221</v>
      </c>
      <c r="G673" s="25">
        <f t="shared" si="73"/>
        <v>650</v>
      </c>
      <c r="H673" s="26">
        <f t="shared" si="74"/>
        <v>0.23365672082546246</v>
      </c>
      <c r="J673" s="7"/>
    </row>
    <row r="674" spans="1:10" ht="12">
      <c r="A674" s="23">
        <v>663</v>
      </c>
      <c r="B674" s="23">
        <f t="shared" si="75"/>
        <v>3315</v>
      </c>
      <c r="C674" s="24">
        <f t="shared" si="76"/>
        <v>55.25</v>
      </c>
      <c r="D674" s="32">
        <f t="shared" si="77"/>
        <v>929.2473123510272</v>
      </c>
      <c r="E674" s="24">
        <f t="shared" si="71"/>
        <v>933.121983255361</v>
      </c>
      <c r="F674" s="25">
        <f t="shared" si="72"/>
        <v>1190.3480021956934</v>
      </c>
      <c r="G674" s="25">
        <f t="shared" si="73"/>
        <v>650</v>
      </c>
      <c r="H674" s="26">
        <f t="shared" si="74"/>
        <v>0.2332872125812236</v>
      </c>
      <c r="J674" s="7"/>
    </row>
    <row r="675" spans="1:10" ht="12">
      <c r="A675" s="23">
        <v>664</v>
      </c>
      <c r="B675" s="23">
        <f t="shared" si="75"/>
        <v>3320</v>
      </c>
      <c r="C675" s="24">
        <f t="shared" si="76"/>
        <v>55.333333333333336</v>
      </c>
      <c r="D675" s="32">
        <f t="shared" si="77"/>
        <v>929.4805995636084</v>
      </c>
      <c r="E675" s="24">
        <f t="shared" si="71"/>
        <v>933.3471246895438</v>
      </c>
      <c r="F675" s="25">
        <f t="shared" si="72"/>
        <v>1188.468657543312</v>
      </c>
      <c r="G675" s="25">
        <f t="shared" si="73"/>
        <v>650</v>
      </c>
      <c r="H675" s="26">
        <f t="shared" si="74"/>
        <v>0.2329188941780131</v>
      </c>
      <c r="J675" s="7"/>
    </row>
    <row r="676" spans="1:10" ht="12">
      <c r="A676" s="23">
        <v>665</v>
      </c>
      <c r="B676" s="23">
        <f t="shared" si="75"/>
        <v>3325</v>
      </c>
      <c r="C676" s="24">
        <f t="shared" si="76"/>
        <v>55.416666666666664</v>
      </c>
      <c r="D676" s="32">
        <f t="shared" si="77"/>
        <v>929.7135184577864</v>
      </c>
      <c r="E676" s="24">
        <f t="shared" si="71"/>
        <v>933.5719283269993</v>
      </c>
      <c r="F676" s="25">
        <f t="shared" si="72"/>
        <v>1186.5953521715865</v>
      </c>
      <c r="G676" s="25">
        <f t="shared" si="73"/>
        <v>650</v>
      </c>
      <c r="H676" s="26">
        <f t="shared" si="74"/>
        <v>0.2325517593672879</v>
      </c>
      <c r="J676" s="7"/>
    </row>
    <row r="677" spans="1:10" ht="12">
      <c r="A677" s="23">
        <v>666</v>
      </c>
      <c r="B677" s="23">
        <f t="shared" si="75"/>
        <v>3330</v>
      </c>
      <c r="C677" s="24">
        <f t="shared" si="76"/>
        <v>55.5</v>
      </c>
      <c r="D677" s="32">
        <f t="shared" si="77"/>
        <v>929.9460702171538</v>
      </c>
      <c r="E677" s="24">
        <f t="shared" si="71"/>
        <v>933.7963951798532</v>
      </c>
      <c r="F677" s="25">
        <f t="shared" si="72"/>
        <v>1184.7280545435015</v>
      </c>
      <c r="G677" s="25">
        <f t="shared" si="73"/>
        <v>650</v>
      </c>
      <c r="H677" s="26">
        <f t="shared" si="74"/>
        <v>0.23218580196834912</v>
      </c>
      <c r="J677" s="7"/>
    </row>
    <row r="678" spans="1:10" ht="12">
      <c r="A678" s="23">
        <v>667</v>
      </c>
      <c r="B678" s="23">
        <f t="shared" si="75"/>
        <v>3335</v>
      </c>
      <c r="C678" s="24">
        <f t="shared" si="76"/>
        <v>55.583333333333336</v>
      </c>
      <c r="D678" s="32">
        <f t="shared" si="77"/>
        <v>930.1782560191222</v>
      </c>
      <c r="E678" s="24">
        <f t="shared" si="71"/>
        <v>934.020526255689</v>
      </c>
      <c r="F678" s="25">
        <f t="shared" si="72"/>
        <v>1182.866733456724</v>
      </c>
      <c r="G678" s="25">
        <f t="shared" si="73"/>
        <v>650</v>
      </c>
      <c r="H678" s="26">
        <f t="shared" si="74"/>
        <v>0.23182101586608994</v>
      </c>
      <c r="J678" s="7"/>
    </row>
    <row r="679" spans="1:10" ht="12">
      <c r="A679" s="23">
        <v>668</v>
      </c>
      <c r="B679" s="23">
        <f t="shared" si="75"/>
        <v>3340</v>
      </c>
      <c r="C679" s="24">
        <f t="shared" si="76"/>
        <v>55.666666666666664</v>
      </c>
      <c r="D679" s="32">
        <f t="shared" si="77"/>
        <v>930.4100770349883</v>
      </c>
      <c r="E679" s="24">
        <f t="shared" si="71"/>
        <v>934.2443225575751</v>
      </c>
      <c r="F679" s="25">
        <f t="shared" si="72"/>
        <v>1181.0113580344719</v>
      </c>
      <c r="G679" s="25">
        <f t="shared" si="73"/>
        <v>650</v>
      </c>
      <c r="H679" s="26">
        <f t="shared" si="74"/>
        <v>0.23145739500920565</v>
      </c>
      <c r="J679" s="7"/>
    </row>
    <row r="680" spans="1:10" ht="12">
      <c r="A680" s="23">
        <v>669</v>
      </c>
      <c r="B680" s="23">
        <f t="shared" si="75"/>
        <v>3345</v>
      </c>
      <c r="C680" s="24">
        <f t="shared" si="76"/>
        <v>55.75</v>
      </c>
      <c r="D680" s="32">
        <f t="shared" si="77"/>
        <v>930.6415344299975</v>
      </c>
      <c r="E680" s="24">
        <f t="shared" si="71"/>
        <v>934.4677850840922</v>
      </c>
      <c r="F680" s="25">
        <f t="shared" si="72"/>
        <v>1179.1618977159633</v>
      </c>
      <c r="G680" s="25">
        <f t="shared" si="73"/>
        <v>650</v>
      </c>
      <c r="H680" s="26">
        <f t="shared" si="74"/>
        <v>0.23109493340832207</v>
      </c>
      <c r="J680" s="7"/>
    </row>
    <row r="681" spans="1:10" ht="12">
      <c r="A681" s="23">
        <v>670</v>
      </c>
      <c r="B681" s="23">
        <f t="shared" si="75"/>
        <v>3350</v>
      </c>
      <c r="C681" s="24">
        <f t="shared" si="76"/>
        <v>55.833333333333336</v>
      </c>
      <c r="D681" s="32">
        <f t="shared" si="77"/>
        <v>930.8726293634058</v>
      </c>
      <c r="E681" s="24">
        <f t="shared" si="71"/>
        <v>934.6909148293597</v>
      </c>
      <c r="F681" s="25">
        <f t="shared" si="72"/>
        <v>1177.318322246882</v>
      </c>
      <c r="G681" s="25">
        <f t="shared" si="73"/>
        <v>650</v>
      </c>
      <c r="H681" s="26">
        <f t="shared" si="74"/>
        <v>0.23073362513412676</v>
      </c>
      <c r="J681" s="7"/>
    </row>
    <row r="682" spans="1:10" ht="12">
      <c r="A682" s="23">
        <v>671</v>
      </c>
      <c r="B682" s="23">
        <f t="shared" si="75"/>
        <v>3355</v>
      </c>
      <c r="C682" s="24">
        <f t="shared" si="76"/>
        <v>55.916666666666664</v>
      </c>
      <c r="D682" s="32">
        <f t="shared" si="77"/>
        <v>931.10336298854</v>
      </c>
      <c r="E682" s="24">
        <f t="shared" si="71"/>
        <v>934.913712783062</v>
      </c>
      <c r="F682" s="25">
        <f t="shared" si="72"/>
        <v>1175.4806016716307</v>
      </c>
      <c r="G682" s="25">
        <f t="shared" si="73"/>
        <v>650</v>
      </c>
      <c r="H682" s="26">
        <f t="shared" si="74"/>
        <v>0.23037346431585118</v>
      </c>
      <c r="J682" s="7"/>
    </row>
    <row r="683" spans="1:10" ht="12">
      <c r="A683" s="23">
        <v>672</v>
      </c>
      <c r="B683" s="23">
        <f t="shared" si="75"/>
        <v>3360</v>
      </c>
      <c r="C683" s="24">
        <f t="shared" si="76"/>
        <v>56</v>
      </c>
      <c r="D683" s="32">
        <f t="shared" si="77"/>
        <v>931.3337364528559</v>
      </c>
      <c r="E683" s="24">
        <f t="shared" si="71"/>
        <v>935.1361799304752</v>
      </c>
      <c r="F683" s="25">
        <f t="shared" si="72"/>
        <v>1173.6487063246775</v>
      </c>
      <c r="G683" s="25">
        <f t="shared" si="73"/>
        <v>650</v>
      </c>
      <c r="H683" s="26">
        <f t="shared" si="74"/>
        <v>0.2300144451395742</v>
      </c>
      <c r="J683" s="7"/>
    </row>
    <row r="684" spans="1:10" ht="12">
      <c r="A684" s="23">
        <v>673</v>
      </c>
      <c r="B684" s="23">
        <f t="shared" si="75"/>
        <v>3365</v>
      </c>
      <c r="C684" s="24">
        <f t="shared" si="76"/>
        <v>56.083333333333336</v>
      </c>
      <c r="D684" s="32">
        <f t="shared" si="77"/>
        <v>931.5637508979954</v>
      </c>
      <c r="E684" s="24">
        <f t="shared" si="71"/>
        <v>935.3583172524935</v>
      </c>
      <c r="F684" s="25">
        <f t="shared" si="72"/>
        <v>1171.822606823158</v>
      </c>
      <c r="G684" s="25">
        <f t="shared" si="73"/>
        <v>650</v>
      </c>
      <c r="H684" s="26">
        <f t="shared" si="74"/>
        <v>0.22965656184677274</v>
      </c>
      <c r="J684" s="7"/>
    </row>
    <row r="685" spans="1:10" ht="12">
      <c r="A685" s="23">
        <v>674</v>
      </c>
      <c r="B685" s="23">
        <f t="shared" si="75"/>
        <v>3370</v>
      </c>
      <c r="C685" s="24">
        <f t="shared" si="76"/>
        <v>56.166666666666664</v>
      </c>
      <c r="D685" s="32">
        <f t="shared" si="77"/>
        <v>931.7934074598422</v>
      </c>
      <c r="E685" s="24">
        <f t="shared" si="71"/>
        <v>935.5801257256543</v>
      </c>
      <c r="F685" s="25">
        <f t="shared" si="72"/>
        <v>1170.002274059299</v>
      </c>
      <c r="G685" s="25">
        <f t="shared" si="73"/>
        <v>650</v>
      </c>
      <c r="H685" s="26">
        <f t="shared" si="74"/>
        <v>0.2292998087328366</v>
      </c>
      <c r="J685" s="7"/>
    </row>
    <row r="686" spans="1:10" ht="12">
      <c r="A686" s="23">
        <v>675</v>
      </c>
      <c r="B686" s="23">
        <f t="shared" si="75"/>
        <v>3375</v>
      </c>
      <c r="C686" s="24">
        <f t="shared" si="76"/>
        <v>56.25</v>
      </c>
      <c r="D686" s="32">
        <f t="shared" si="77"/>
        <v>932.0227072685751</v>
      </c>
      <c r="E686" s="24">
        <f t="shared" si="71"/>
        <v>935.8016063221647</v>
      </c>
      <c r="F686" s="25">
        <f t="shared" si="72"/>
        <v>1168.1876791933935</v>
      </c>
      <c r="G686" s="25">
        <f t="shared" si="73"/>
        <v>650</v>
      </c>
      <c r="H686" s="26">
        <f t="shared" si="74"/>
        <v>0.22894418014569204</v>
      </c>
      <c r="J686" s="7"/>
    </row>
    <row r="687" spans="1:10" ht="12">
      <c r="A687" s="23">
        <v>676</v>
      </c>
      <c r="B687" s="23">
        <f t="shared" si="75"/>
        <v>3380</v>
      </c>
      <c r="C687" s="24">
        <f t="shared" si="76"/>
        <v>56.333333333333336</v>
      </c>
      <c r="D687" s="32">
        <f t="shared" si="77"/>
        <v>932.2516514487208</v>
      </c>
      <c r="E687" s="24">
        <f t="shared" si="71"/>
        <v>936.0227600099267</v>
      </c>
      <c r="F687" s="25">
        <f t="shared" si="72"/>
        <v>1166.3787936473564</v>
      </c>
      <c r="G687" s="25">
        <f t="shared" si="73"/>
        <v>650</v>
      </c>
      <c r="H687" s="26">
        <f t="shared" si="74"/>
        <v>0.22858967048453827</v>
      </c>
      <c r="J687" s="7"/>
    </row>
    <row r="688" spans="1:10" ht="12">
      <c r="A688" s="23">
        <v>677</v>
      </c>
      <c r="B688" s="23">
        <f t="shared" si="75"/>
        <v>3385</v>
      </c>
      <c r="C688" s="24">
        <f t="shared" si="76"/>
        <v>56.416666666666664</v>
      </c>
      <c r="D688" s="32">
        <f t="shared" si="77"/>
        <v>932.4802411192054</v>
      </c>
      <c r="E688" s="24">
        <f t="shared" si="71"/>
        <v>936.243587752563</v>
      </c>
      <c r="F688" s="25">
        <f t="shared" si="72"/>
        <v>1164.5755890982878</v>
      </c>
      <c r="G688" s="25">
        <f t="shared" si="73"/>
        <v>650</v>
      </c>
      <c r="H688" s="26">
        <f t="shared" si="74"/>
        <v>0.2282362741985865</v>
      </c>
      <c r="J688" s="7"/>
    </row>
    <row r="689" spans="1:10" ht="12">
      <c r="A689" s="23">
        <v>678</v>
      </c>
      <c r="B689" s="23">
        <f t="shared" si="75"/>
        <v>3390</v>
      </c>
      <c r="C689" s="24">
        <f t="shared" si="76"/>
        <v>56.5</v>
      </c>
      <c r="D689" s="32">
        <f t="shared" si="77"/>
        <v>932.708477393404</v>
      </c>
      <c r="E689" s="24">
        <f t="shared" si="71"/>
        <v>936.4640905094416</v>
      </c>
      <c r="F689" s="25">
        <f t="shared" si="72"/>
        <v>1162.778037472242</v>
      </c>
      <c r="G689" s="25">
        <f t="shared" si="73"/>
        <v>650</v>
      </c>
      <c r="H689" s="26">
        <f t="shared" si="74"/>
        <v>0.22788398578583868</v>
      </c>
      <c r="J689" s="7"/>
    </row>
    <row r="690" spans="1:10" ht="12">
      <c r="A690" s="23">
        <v>679</v>
      </c>
      <c r="B690" s="23">
        <f t="shared" si="75"/>
        <v>3395</v>
      </c>
      <c r="C690" s="24">
        <f t="shared" si="76"/>
        <v>56.583333333333336</v>
      </c>
      <c r="D690" s="32">
        <f t="shared" si="77"/>
        <v>932.9363613791899</v>
      </c>
      <c r="E690" s="24">
        <f t="shared" si="71"/>
        <v>936.6842692357008</v>
      </c>
      <c r="F690" s="25">
        <f t="shared" si="72"/>
        <v>1160.9861109383025</v>
      </c>
      <c r="G690" s="25">
        <f t="shared" si="73"/>
        <v>650</v>
      </c>
      <c r="H690" s="26">
        <f t="shared" si="74"/>
        <v>0.227532799791926</v>
      </c>
      <c r="J690" s="7"/>
    </row>
    <row r="691" spans="1:10" ht="12">
      <c r="A691" s="23">
        <v>680</v>
      </c>
      <c r="B691" s="23">
        <f t="shared" si="75"/>
        <v>3400</v>
      </c>
      <c r="C691" s="24">
        <f t="shared" si="76"/>
        <v>56.666666666666664</v>
      </c>
      <c r="D691" s="32">
        <f t="shared" si="77"/>
        <v>933.1638941789818</v>
      </c>
      <c r="E691" s="24">
        <f t="shared" si="71"/>
        <v>936.9041248822753</v>
      </c>
      <c r="F691" s="25">
        <f t="shared" si="72"/>
        <v>1159.1997819038309</v>
      </c>
      <c r="G691" s="25">
        <f t="shared" si="73"/>
        <v>650</v>
      </c>
      <c r="H691" s="26">
        <f t="shared" si="74"/>
        <v>0.227182710809178</v>
      </c>
      <c r="J691" s="7"/>
    </row>
    <row r="692" spans="1:10" ht="12">
      <c r="A692" s="23">
        <v>681</v>
      </c>
      <c r="B692" s="23">
        <f t="shared" si="75"/>
        <v>3405</v>
      </c>
      <c r="C692" s="24">
        <f t="shared" si="76"/>
        <v>56.75</v>
      </c>
      <c r="D692" s="32">
        <f t="shared" si="77"/>
        <v>933.391076889791</v>
      </c>
      <c r="E692" s="24">
        <f t="shared" si="71"/>
        <v>937.1236583959187</v>
      </c>
      <c r="F692" s="25">
        <f t="shared" si="72"/>
        <v>1157.4190230081786</v>
      </c>
      <c r="G692" s="25">
        <f t="shared" si="73"/>
        <v>650</v>
      </c>
      <c r="H692" s="26">
        <f t="shared" si="74"/>
        <v>0.22683371347539022</v>
      </c>
      <c r="J692" s="7"/>
    </row>
    <row r="693" spans="1:10" ht="12">
      <c r="A693" s="23">
        <v>682</v>
      </c>
      <c r="B693" s="23">
        <f t="shared" si="75"/>
        <v>3410</v>
      </c>
      <c r="C693" s="24">
        <f t="shared" si="76"/>
        <v>56.833333333333336</v>
      </c>
      <c r="D693" s="32">
        <f t="shared" si="77"/>
        <v>933.6179106032663</v>
      </c>
      <c r="E693" s="24">
        <f t="shared" si="71"/>
        <v>937.34287071923</v>
      </c>
      <c r="F693" s="25">
        <f t="shared" si="72"/>
        <v>1155.6438071184098</v>
      </c>
      <c r="G693" s="25">
        <f t="shared" si="73"/>
        <v>650</v>
      </c>
      <c r="H693" s="26">
        <f t="shared" si="74"/>
        <v>0.22648580247298575</v>
      </c>
      <c r="J693" s="7"/>
    </row>
    <row r="694" spans="1:10" ht="12">
      <c r="A694" s="23">
        <v>683</v>
      </c>
      <c r="B694" s="23">
        <f t="shared" si="75"/>
        <v>3415</v>
      </c>
      <c r="C694" s="24">
        <f t="shared" si="76"/>
        <v>56.916666666666664</v>
      </c>
      <c r="D694" s="32">
        <f t="shared" si="77"/>
        <v>933.8443964057393</v>
      </c>
      <c r="E694" s="24">
        <f t="shared" si="71"/>
        <v>937.5617627906769</v>
      </c>
      <c r="F694" s="25">
        <f t="shared" si="72"/>
        <v>1153.8741073242147</v>
      </c>
      <c r="G694" s="25">
        <f t="shared" si="73"/>
        <v>650</v>
      </c>
      <c r="H694" s="26">
        <f t="shared" si="74"/>
        <v>0.22613897252801854</v>
      </c>
      <c r="J694" s="7"/>
    </row>
    <row r="695" spans="1:10" ht="12">
      <c r="A695" s="23">
        <v>684</v>
      </c>
      <c r="B695" s="23">
        <f t="shared" si="75"/>
        <v>3420</v>
      </c>
      <c r="C695" s="24">
        <f t="shared" si="76"/>
        <v>57</v>
      </c>
      <c r="D695" s="32">
        <f t="shared" si="77"/>
        <v>934.0705353782673</v>
      </c>
      <c r="E695" s="24">
        <f t="shared" si="71"/>
        <v>937.7803355446192</v>
      </c>
      <c r="F695" s="25">
        <f t="shared" si="72"/>
        <v>1152.1098969328066</v>
      </c>
      <c r="G695" s="25">
        <f t="shared" si="73"/>
        <v>650</v>
      </c>
      <c r="H695" s="26">
        <f t="shared" si="74"/>
        <v>0.22579321840917324</v>
      </c>
      <c r="J695" s="7"/>
    </row>
    <row r="696" spans="1:10" ht="12">
      <c r="A696" s="23">
        <v>685</v>
      </c>
      <c r="B696" s="23">
        <f t="shared" si="75"/>
        <v>3425</v>
      </c>
      <c r="C696" s="24">
        <f t="shared" si="76"/>
        <v>57.083333333333336</v>
      </c>
      <c r="D696" s="32">
        <f t="shared" si="77"/>
        <v>934.2963285966765</v>
      </c>
      <c r="E696" s="24">
        <f t="shared" si="71"/>
        <v>937.9985899113349</v>
      </c>
      <c r="F696" s="25">
        <f t="shared" si="72"/>
        <v>1150.3511494659197</v>
      </c>
      <c r="G696" s="25">
        <f t="shared" si="73"/>
        <v>650</v>
      </c>
      <c r="H696" s="26">
        <f t="shared" si="74"/>
        <v>0.22544853492717679</v>
      </c>
      <c r="J696" s="7"/>
    </row>
    <row r="697" spans="1:10" ht="12">
      <c r="A697" s="23">
        <v>686</v>
      </c>
      <c r="B697" s="23">
        <f t="shared" si="75"/>
        <v>3430</v>
      </c>
      <c r="C697" s="24">
        <f t="shared" si="76"/>
        <v>57.166666666666664</v>
      </c>
      <c r="D697" s="32">
        <f t="shared" si="77"/>
        <v>934.5217771316037</v>
      </c>
      <c r="E697" s="24">
        <f t="shared" si="71"/>
        <v>938.2165268170413</v>
      </c>
      <c r="F697" s="25">
        <f t="shared" si="72"/>
        <v>1148.5978386536299</v>
      </c>
      <c r="G697" s="25">
        <f t="shared" si="73"/>
        <v>650</v>
      </c>
      <c r="H697" s="26">
        <f t="shared" si="74"/>
        <v>0.22510491693358742</v>
      </c>
      <c r="J697" s="7"/>
    </row>
    <row r="698" spans="1:10" ht="12">
      <c r="A698" s="23">
        <v>687</v>
      </c>
      <c r="B698" s="23">
        <f t="shared" si="75"/>
        <v>3435</v>
      </c>
      <c r="C698" s="24">
        <f t="shared" si="76"/>
        <v>57.25</v>
      </c>
      <c r="D698" s="32">
        <f t="shared" si="77"/>
        <v>934.7468820485373</v>
      </c>
      <c r="E698" s="24">
        <f t="shared" si="71"/>
        <v>938.4341471839209</v>
      </c>
      <c r="F698" s="25">
        <f t="shared" si="72"/>
        <v>1146.8499384323268</v>
      </c>
      <c r="G698" s="25">
        <f t="shared" si="73"/>
        <v>650</v>
      </c>
      <c r="H698" s="26">
        <f t="shared" si="74"/>
        <v>0.2247623593203972</v>
      </c>
      <c r="J698" s="7"/>
    </row>
    <row r="699" spans="1:10" ht="12">
      <c r="A699" s="23">
        <v>688</v>
      </c>
      <c r="B699" s="23">
        <f t="shared" si="75"/>
        <v>3440</v>
      </c>
      <c r="C699" s="24">
        <f t="shared" si="76"/>
        <v>57.333333333333336</v>
      </c>
      <c r="D699" s="32">
        <f t="shared" si="77"/>
        <v>934.9716444078576</v>
      </c>
      <c r="E699" s="24">
        <f t="shared" si="71"/>
        <v>938.651451930143</v>
      </c>
      <c r="F699" s="25">
        <f t="shared" si="72"/>
        <v>1145.1074229391866</v>
      </c>
      <c r="G699" s="25">
        <f t="shared" si="73"/>
        <v>650</v>
      </c>
      <c r="H699" s="26">
        <f t="shared" si="74"/>
        <v>0.22442085701894887</v>
      </c>
      <c r="J699" s="7"/>
    </row>
    <row r="700" spans="1:10" ht="12">
      <c r="A700" s="23">
        <v>689</v>
      </c>
      <c r="B700" s="23">
        <f t="shared" si="75"/>
        <v>3445</v>
      </c>
      <c r="C700" s="24">
        <f t="shared" si="76"/>
        <v>57.416666666666664</v>
      </c>
      <c r="D700" s="32">
        <f t="shared" si="77"/>
        <v>935.1960652648766</v>
      </c>
      <c r="E700" s="24">
        <f t="shared" si="71"/>
        <v>938.8684419698884</v>
      </c>
      <c r="F700" s="25">
        <f t="shared" si="72"/>
        <v>1143.370266509701</v>
      </c>
      <c r="G700" s="25">
        <f t="shared" si="73"/>
        <v>650</v>
      </c>
      <c r="H700" s="26">
        <f t="shared" si="74"/>
        <v>0.22408040499945145</v>
      </c>
      <c r="J700" s="7"/>
    </row>
    <row r="701" spans="1:10" ht="12">
      <c r="A701" s="23">
        <v>690</v>
      </c>
      <c r="B701" s="23">
        <f t="shared" si="75"/>
        <v>3450</v>
      </c>
      <c r="C701" s="24">
        <f t="shared" si="76"/>
        <v>57.5</v>
      </c>
      <c r="D701" s="32">
        <f t="shared" si="77"/>
        <v>935.420145669876</v>
      </c>
      <c r="E701" s="24">
        <f t="shared" si="71"/>
        <v>939.0851182133714</v>
      </c>
      <c r="F701" s="25">
        <f t="shared" si="72"/>
        <v>1141.6384436730261</v>
      </c>
      <c r="G701" s="25">
        <f t="shared" si="73"/>
        <v>650</v>
      </c>
      <c r="H701" s="26">
        <f t="shared" si="74"/>
        <v>0.22374099827006877</v>
      </c>
      <c r="J701" s="7"/>
    </row>
    <row r="702" spans="1:10" ht="12">
      <c r="A702" s="23">
        <v>691</v>
      </c>
      <c r="B702" s="23">
        <f t="shared" si="75"/>
        <v>3455</v>
      </c>
      <c r="C702" s="24">
        <f t="shared" si="76"/>
        <v>57.583333333333336</v>
      </c>
      <c r="D702" s="32">
        <f t="shared" si="77"/>
        <v>935.643886668146</v>
      </c>
      <c r="E702" s="24">
        <f t="shared" si="71"/>
        <v>939.3014815668633</v>
      </c>
      <c r="F702" s="25">
        <f t="shared" si="72"/>
        <v>1139.911929149759</v>
      </c>
      <c r="G702" s="25">
        <f t="shared" si="73"/>
        <v>650</v>
      </c>
      <c r="H702" s="26">
        <f t="shared" si="74"/>
        <v>0.2234026318764839</v>
      </c>
      <c r="J702" s="7"/>
    </row>
    <row r="703" spans="1:10" ht="12">
      <c r="A703" s="23">
        <v>692</v>
      </c>
      <c r="B703" s="23">
        <f t="shared" si="75"/>
        <v>3460</v>
      </c>
      <c r="C703" s="24">
        <f t="shared" si="76"/>
        <v>57.666666666666664</v>
      </c>
      <c r="D703" s="32">
        <f t="shared" si="77"/>
        <v>935.8672893000225</v>
      </c>
      <c r="E703" s="24">
        <f t="shared" si="71"/>
        <v>939.5175329327149</v>
      </c>
      <c r="F703" s="25">
        <f t="shared" si="72"/>
        <v>1138.1906978476775</v>
      </c>
      <c r="G703" s="25">
        <f t="shared" si="73"/>
        <v>650</v>
      </c>
      <c r="H703" s="26">
        <f t="shared" si="74"/>
        <v>0.22306530090106372</v>
      </c>
      <c r="J703" s="7"/>
    </row>
    <row r="704" spans="1:10" ht="12">
      <c r="A704" s="23">
        <v>693</v>
      </c>
      <c r="B704" s="23">
        <f t="shared" si="75"/>
        <v>3465</v>
      </c>
      <c r="C704" s="24">
        <f t="shared" si="76"/>
        <v>57.75</v>
      </c>
      <c r="D704" s="32">
        <f t="shared" si="77"/>
        <v>936.0903546009237</v>
      </c>
      <c r="E704" s="24">
        <f t="shared" si="71"/>
        <v>939.7332732093793</v>
      </c>
      <c r="F704" s="25">
        <f t="shared" si="72"/>
        <v>1136.474724859097</v>
      </c>
      <c r="G704" s="25">
        <f t="shared" si="73"/>
        <v>650</v>
      </c>
      <c r="H704" s="26">
        <f t="shared" si="74"/>
        <v>0.22272900046234143</v>
      </c>
      <c r="J704" s="7"/>
    </row>
    <row r="705" spans="1:10" ht="12">
      <c r="A705" s="23">
        <v>694</v>
      </c>
      <c r="B705" s="23">
        <f t="shared" si="75"/>
        <v>3470</v>
      </c>
      <c r="C705" s="24">
        <f t="shared" si="76"/>
        <v>57.833333333333336</v>
      </c>
      <c r="D705" s="32">
        <f t="shared" si="77"/>
        <v>936.313083601386</v>
      </c>
      <c r="E705" s="24">
        <f t="shared" si="71"/>
        <v>939.9487032914338</v>
      </c>
      <c r="F705" s="25">
        <f t="shared" si="72"/>
        <v>1134.7639854577628</v>
      </c>
      <c r="G705" s="25">
        <f t="shared" si="73"/>
        <v>650</v>
      </c>
      <c r="H705" s="26">
        <f t="shared" si="74"/>
        <v>0.22239372571440721</v>
      </c>
      <c r="J705" s="7"/>
    </row>
    <row r="706" spans="1:10" ht="12">
      <c r="A706" s="23">
        <v>695</v>
      </c>
      <c r="B706" s="23">
        <f t="shared" si="75"/>
        <v>3475</v>
      </c>
      <c r="C706" s="24">
        <f t="shared" si="76"/>
        <v>57.916666666666664</v>
      </c>
      <c r="D706" s="32">
        <f t="shared" si="77"/>
        <v>936.5354773271004</v>
      </c>
      <c r="E706" s="24">
        <f t="shared" si="71"/>
        <v>940.1638240696033</v>
      </c>
      <c r="F706" s="25">
        <f t="shared" si="72"/>
        <v>1133.058455095862</v>
      </c>
      <c r="G706" s="25">
        <f t="shared" si="73"/>
        <v>650</v>
      </c>
      <c r="H706" s="26">
        <f t="shared" si="74"/>
        <v>0.2220594718463228</v>
      </c>
      <c r="J706" s="7"/>
    </row>
    <row r="707" spans="1:10" ht="12">
      <c r="A707" s="23">
        <v>696</v>
      </c>
      <c r="B707" s="23">
        <f t="shared" si="75"/>
        <v>3480</v>
      </c>
      <c r="C707" s="24">
        <f t="shared" si="76"/>
        <v>58</v>
      </c>
      <c r="D707" s="32">
        <f t="shared" si="77"/>
        <v>936.7575367989467</v>
      </c>
      <c r="E707" s="24">
        <f t="shared" si="71"/>
        <v>940.3786364307806</v>
      </c>
      <c r="F707" s="25">
        <f t="shared" si="72"/>
        <v>1131.3581094012304</v>
      </c>
      <c r="G707" s="25">
        <f t="shared" si="73"/>
        <v>650</v>
      </c>
      <c r="H707" s="26">
        <f t="shared" si="74"/>
        <v>0.22172623408157383</v>
      </c>
      <c r="J707" s="7"/>
    </row>
    <row r="708" spans="1:10" ht="12">
      <c r="A708" s="23">
        <v>697</v>
      </c>
      <c r="B708" s="23">
        <f t="shared" si="75"/>
        <v>3485</v>
      </c>
      <c r="C708" s="24">
        <f t="shared" si="76"/>
        <v>58.083333333333336</v>
      </c>
      <c r="D708" s="32">
        <f t="shared" si="77"/>
        <v>936.9792630330282</v>
      </c>
      <c r="E708" s="24">
        <f t="shared" si="71"/>
        <v>940.5931412580501</v>
      </c>
      <c r="F708" s="25">
        <f t="shared" si="72"/>
        <v>1129.6629241747914</v>
      </c>
      <c r="G708" s="25">
        <f t="shared" si="73"/>
        <v>650</v>
      </c>
      <c r="H708" s="26">
        <f t="shared" si="74"/>
        <v>0.22139400767756812</v>
      </c>
      <c r="J708" s="7"/>
    </row>
    <row r="709" spans="1:10" ht="12">
      <c r="A709" s="23">
        <v>698</v>
      </c>
      <c r="B709" s="23">
        <f t="shared" si="75"/>
        <v>3490</v>
      </c>
      <c r="C709" s="24">
        <f t="shared" si="76"/>
        <v>58.166666666666664</v>
      </c>
      <c r="D709" s="32">
        <f t="shared" si="77"/>
        <v>937.2006570407058</v>
      </c>
      <c r="E709" s="24">
        <f t="shared" si="71"/>
        <v>940.8073394307086</v>
      </c>
      <c r="F709" s="25">
        <f t="shared" si="72"/>
        <v>1127.9728753878944</v>
      </c>
      <c r="G709" s="25">
        <f t="shared" si="73"/>
        <v>650</v>
      </c>
      <c r="H709" s="26">
        <f t="shared" si="74"/>
        <v>0.22106278792511402</v>
      </c>
      <c r="J709" s="7"/>
    </row>
    <row r="710" spans="1:10" ht="12">
      <c r="A710" s="23">
        <v>699</v>
      </c>
      <c r="B710" s="23">
        <f t="shared" si="75"/>
        <v>3495</v>
      </c>
      <c r="C710" s="24">
        <f t="shared" si="76"/>
        <v>58.25</v>
      </c>
      <c r="D710" s="32">
        <f t="shared" si="77"/>
        <v>937.4217198286309</v>
      </c>
      <c r="E710" s="24">
        <f t="shared" si="71"/>
        <v>941.0212318242872</v>
      </c>
      <c r="F710" s="25">
        <f t="shared" si="72"/>
        <v>1126.287939179818</v>
      </c>
      <c r="G710" s="25">
        <f t="shared" si="73"/>
        <v>650</v>
      </c>
      <c r="H710" s="26">
        <f t="shared" si="74"/>
        <v>0.22073257014793102</v>
      </c>
      <c r="J710" s="7"/>
    </row>
    <row r="711" spans="1:10" ht="12">
      <c r="A711" s="23">
        <v>700</v>
      </c>
      <c r="B711" s="23">
        <f t="shared" si="75"/>
        <v>3500</v>
      </c>
      <c r="C711" s="24">
        <f t="shared" si="76"/>
        <v>58.333333333333336</v>
      </c>
      <c r="D711" s="32">
        <f t="shared" si="77"/>
        <v>937.6424523987788</v>
      </c>
      <c r="E711" s="24">
        <f t="shared" si="71"/>
        <v>941.2348193105729</v>
      </c>
      <c r="F711" s="25">
        <f t="shared" si="72"/>
        <v>1124.6080918553048</v>
      </c>
      <c r="G711" s="25">
        <f t="shared" si="73"/>
        <v>650</v>
      </c>
      <c r="H711" s="26">
        <f t="shared" si="74"/>
        <v>0.22040334970216655</v>
      </c>
      <c r="J711" s="7"/>
    </row>
    <row r="712" spans="1:10" ht="12">
      <c r="A712" s="23">
        <v>701</v>
      </c>
      <c r="B712" s="23">
        <f t="shared" si="75"/>
        <v>3505</v>
      </c>
      <c r="C712" s="24">
        <f t="shared" si="76"/>
        <v>58.416666666666664</v>
      </c>
      <c r="D712" s="32">
        <f t="shared" si="77"/>
        <v>937.8628557484809</v>
      </c>
      <c r="E712" s="24">
        <f t="shared" si="71"/>
        <v>941.4481027576293</v>
      </c>
      <c r="F712" s="25">
        <f t="shared" si="72"/>
        <v>1122.933309882332</v>
      </c>
      <c r="G712" s="25">
        <f t="shared" si="73"/>
        <v>650</v>
      </c>
      <c r="H712" s="26">
        <f t="shared" si="74"/>
        <v>0.2200751219759592</v>
      </c>
      <c r="J712" s="7"/>
    </row>
    <row r="713" spans="1:10" ht="12">
      <c r="A713" s="23">
        <v>702</v>
      </c>
      <c r="B713" s="23">
        <f t="shared" si="75"/>
        <v>3510</v>
      </c>
      <c r="C713" s="24">
        <f t="shared" si="76"/>
        <v>58.5</v>
      </c>
      <c r="D713" s="32">
        <f t="shared" si="77"/>
        <v>938.0829308704568</v>
      </c>
      <c r="E713" s="24">
        <f t="shared" si="71"/>
        <v>941.6610830298188</v>
      </c>
      <c r="F713" s="25">
        <f t="shared" si="72"/>
        <v>1121.263569889749</v>
      </c>
      <c r="G713" s="25">
        <f t="shared" si="73"/>
        <v>650</v>
      </c>
      <c r="H713" s="26">
        <f t="shared" si="74"/>
        <v>0.21974788238897586</v>
      </c>
      <c r="J713" s="7"/>
    </row>
    <row r="714" spans="1:10" ht="12">
      <c r="A714" s="23">
        <v>703</v>
      </c>
      <c r="B714" s="23">
        <f t="shared" si="75"/>
        <v>3515</v>
      </c>
      <c r="C714" s="24">
        <f t="shared" si="76"/>
        <v>58.583333333333336</v>
      </c>
      <c r="D714" s="32">
        <f t="shared" si="77"/>
        <v>938.3026787528458</v>
      </c>
      <c r="E714" s="24">
        <f t="shared" si="71"/>
        <v>941.8737609878225</v>
      </c>
      <c r="F714" s="25">
        <f t="shared" si="72"/>
        <v>1119.5988486651759</v>
      </c>
      <c r="G714" s="25">
        <f t="shared" si="73"/>
        <v>650</v>
      </c>
      <c r="H714" s="26">
        <f t="shared" si="74"/>
        <v>0.2194216263919992</v>
      </c>
      <c r="J714" s="7"/>
    </row>
    <row r="715" spans="1:10" ht="12">
      <c r="A715" s="23">
        <v>704</v>
      </c>
      <c r="B715" s="23">
        <f t="shared" si="75"/>
        <v>3520</v>
      </c>
      <c r="C715" s="24">
        <f t="shared" si="76"/>
        <v>58.666666666666664</v>
      </c>
      <c r="D715" s="32">
        <f t="shared" si="77"/>
        <v>938.5221003792378</v>
      </c>
      <c r="E715" s="24">
        <f aca="true" t="shared" si="78" ref="E715:E778">20+345*LOG(8*(B715+delta_t/2)/60+1)</f>
        <v>942.0861374886623</v>
      </c>
      <c r="F715" s="25">
        <f aca="true" t="shared" si="79" ref="F715:F778">alfa_c*(E715-D715)+k_sh*0.0000000577*eps_r*((E715+273.15)^4-(D715+273.15)^4)</f>
        <v>1117.9391231530667</v>
      </c>
      <c r="G715" s="25">
        <f aca="true" t="shared" si="80" ref="G715:G778">IF(steel&lt;&gt;1,IF(D715&lt;600,425+0.773*D715-0.00169*D715^2+0.00000222*D715^3,IF(D715&lt;735,666+13002/(738-D715),IF(D715&lt;900,545+17820/(D715-731),650))),450+0.28*D715-0.000291*D715^2+0.000000134*D715^3)</f>
        <v>650</v>
      </c>
      <c r="H715" s="26">
        <f aca="true" t="shared" si="81" ref="H715:H778">F715/7850/G715*fatt_sez*delta_t</f>
        <v>0.21909634946654907</v>
      </c>
      <c r="J715" s="7"/>
    </row>
    <row r="716" spans="1:10" ht="12">
      <c r="A716" s="23">
        <v>705</v>
      </c>
      <c r="B716" s="23">
        <f aca="true" t="shared" si="82" ref="B716:B779">B715+delta_t</f>
        <v>3525</v>
      </c>
      <c r="C716" s="24">
        <f aca="true" t="shared" si="83" ref="C716:C779">B716/60</f>
        <v>58.75</v>
      </c>
      <c r="D716" s="32">
        <f aca="true" t="shared" si="84" ref="D716:D779">D715+H715</f>
        <v>938.7411967287044</v>
      </c>
      <c r="E716" s="24">
        <f t="shared" si="78"/>
        <v>942.2982133857203</v>
      </c>
      <c r="F716" s="25">
        <f t="shared" si="79"/>
        <v>1116.2843704522588</v>
      </c>
      <c r="G716" s="25">
        <f t="shared" si="80"/>
        <v>650</v>
      </c>
      <c r="H716" s="26">
        <f t="shared" si="81"/>
        <v>0.21877204712440157</v>
      </c>
      <c r="J716" s="7"/>
    </row>
    <row r="717" spans="1:10" ht="12">
      <c r="A717" s="23">
        <v>706</v>
      </c>
      <c r="B717" s="23">
        <f t="shared" si="82"/>
        <v>3530</v>
      </c>
      <c r="C717" s="24">
        <f t="shared" si="83"/>
        <v>58.833333333333336</v>
      </c>
      <c r="D717" s="32">
        <f t="shared" si="84"/>
        <v>938.9599687758288</v>
      </c>
      <c r="E717" s="24">
        <f t="shared" si="78"/>
        <v>942.5099895287603</v>
      </c>
      <c r="F717" s="25">
        <f t="shared" si="79"/>
        <v>1114.6345678146627</v>
      </c>
      <c r="G717" s="25">
        <f t="shared" si="80"/>
        <v>650</v>
      </c>
      <c r="H717" s="26">
        <f t="shared" si="81"/>
        <v>0.21844871490733223</v>
      </c>
      <c r="J717" s="7"/>
    </row>
    <row r="718" spans="1:10" ht="12">
      <c r="A718" s="23">
        <v>707</v>
      </c>
      <c r="B718" s="23">
        <f t="shared" si="82"/>
        <v>3535</v>
      </c>
      <c r="C718" s="24">
        <f t="shared" si="83"/>
        <v>58.916666666666664</v>
      </c>
      <c r="D718" s="32">
        <f t="shared" si="84"/>
        <v>939.1784174907361</v>
      </c>
      <c r="E718" s="24">
        <f t="shared" si="78"/>
        <v>942.7214667639479</v>
      </c>
      <c r="F718" s="25">
        <f t="shared" si="79"/>
        <v>1112.9896926423698</v>
      </c>
      <c r="G718" s="25">
        <f t="shared" si="80"/>
        <v>650</v>
      </c>
      <c r="H718" s="26">
        <f t="shared" si="81"/>
        <v>0.21812634838654973</v>
      </c>
      <c r="J718" s="7"/>
    </row>
    <row r="719" spans="1:10" ht="12">
      <c r="A719" s="23">
        <v>708</v>
      </c>
      <c r="B719" s="23">
        <f t="shared" si="82"/>
        <v>3540</v>
      </c>
      <c r="C719" s="24">
        <f t="shared" si="83"/>
        <v>59</v>
      </c>
      <c r="D719" s="32">
        <f t="shared" si="84"/>
        <v>939.3965438391227</v>
      </c>
      <c r="E719" s="24">
        <f t="shared" si="78"/>
        <v>942.932645933871</v>
      </c>
      <c r="F719" s="25">
        <f t="shared" si="79"/>
        <v>1111.3497224871603</v>
      </c>
      <c r="G719" s="25">
        <f t="shared" si="80"/>
        <v>650</v>
      </c>
      <c r="H719" s="26">
        <f t="shared" si="81"/>
        <v>0.2178049431625988</v>
      </c>
      <c r="J719" s="7"/>
    </row>
    <row r="720" spans="1:10" ht="12">
      <c r="A720" s="23">
        <v>709</v>
      </c>
      <c r="B720" s="23">
        <f t="shared" si="82"/>
        <v>3545</v>
      </c>
      <c r="C720" s="24">
        <f t="shared" si="83"/>
        <v>59.083333333333336</v>
      </c>
      <c r="D720" s="32">
        <f t="shared" si="84"/>
        <v>939.6143487822853</v>
      </c>
      <c r="E720" s="24">
        <f t="shared" si="78"/>
        <v>943.1435278775594</v>
      </c>
      <c r="F720" s="25">
        <f t="shared" si="79"/>
        <v>1109.7146350473547</v>
      </c>
      <c r="G720" s="25">
        <f t="shared" si="80"/>
        <v>650</v>
      </c>
      <c r="H720" s="26">
        <f t="shared" si="81"/>
        <v>0.21748449486474367</v>
      </c>
      <c r="J720" s="7"/>
    </row>
    <row r="721" spans="1:10" ht="12">
      <c r="A721" s="23">
        <v>710</v>
      </c>
      <c r="B721" s="23">
        <f t="shared" si="82"/>
        <v>3550</v>
      </c>
      <c r="C721" s="24">
        <f t="shared" si="83"/>
        <v>59.166666666666664</v>
      </c>
      <c r="D721" s="32">
        <f t="shared" si="84"/>
        <v>939.83183327715</v>
      </c>
      <c r="E721" s="24">
        <f t="shared" si="78"/>
        <v>943.3541134305054</v>
      </c>
      <c r="F721" s="25">
        <f t="shared" si="79"/>
        <v>1108.0844081667963</v>
      </c>
      <c r="G721" s="25">
        <f t="shared" si="80"/>
        <v>650</v>
      </c>
      <c r="H721" s="26">
        <f t="shared" si="81"/>
        <v>0.21716499915076848</v>
      </c>
      <c r="J721" s="7"/>
    </row>
    <row r="722" spans="1:10" ht="12">
      <c r="A722" s="23">
        <v>711</v>
      </c>
      <c r="B722" s="23">
        <f t="shared" si="82"/>
        <v>3555</v>
      </c>
      <c r="C722" s="24">
        <f t="shared" si="83"/>
        <v>59.25</v>
      </c>
      <c r="D722" s="32">
        <f t="shared" si="84"/>
        <v>940.0489982763008</v>
      </c>
      <c r="E722" s="24">
        <f t="shared" si="78"/>
        <v>943.5644034246836</v>
      </c>
      <c r="F722" s="25">
        <f t="shared" si="79"/>
        <v>1106.4590198333658</v>
      </c>
      <c r="G722" s="25">
        <f t="shared" si="80"/>
        <v>650</v>
      </c>
      <c r="H722" s="26">
        <f t="shared" si="81"/>
        <v>0.2168464517066861</v>
      </c>
      <c r="J722" s="7"/>
    </row>
    <row r="723" spans="1:10" ht="12">
      <c r="A723" s="23">
        <v>712</v>
      </c>
      <c r="B723" s="23">
        <f t="shared" si="82"/>
        <v>3560</v>
      </c>
      <c r="C723" s="24">
        <f t="shared" si="83"/>
        <v>59.333333333333336</v>
      </c>
      <c r="D723" s="32">
        <f t="shared" si="84"/>
        <v>940.2658447280076</v>
      </c>
      <c r="E723" s="24">
        <f t="shared" si="78"/>
        <v>943.7743986885702</v>
      </c>
      <c r="F723" s="25">
        <f t="shared" si="79"/>
        <v>1104.8384481766689</v>
      </c>
      <c r="G723" s="25">
        <f t="shared" si="80"/>
        <v>650</v>
      </c>
      <c r="H723" s="26">
        <f t="shared" si="81"/>
        <v>0.21652884824628493</v>
      </c>
      <c r="J723" s="7"/>
    </row>
    <row r="724" spans="1:10" ht="12">
      <c r="A724" s="23">
        <v>713</v>
      </c>
      <c r="B724" s="23">
        <f t="shared" si="82"/>
        <v>3565</v>
      </c>
      <c r="C724" s="24">
        <f t="shared" si="83"/>
        <v>59.416666666666664</v>
      </c>
      <c r="D724" s="32">
        <f t="shared" si="84"/>
        <v>940.4823735762538</v>
      </c>
      <c r="E724" s="24">
        <f t="shared" si="78"/>
        <v>943.9841000471628</v>
      </c>
      <c r="F724" s="25">
        <f t="shared" si="79"/>
        <v>1103.2226714668886</v>
      </c>
      <c r="G724" s="25">
        <f t="shared" si="80"/>
        <v>650</v>
      </c>
      <c r="H724" s="26">
        <f t="shared" si="81"/>
        <v>0.21621218451090418</v>
      </c>
      <c r="J724" s="7"/>
    </row>
    <row r="725" spans="1:10" ht="12">
      <c r="A725" s="23">
        <v>714</v>
      </c>
      <c r="B725" s="23">
        <f t="shared" si="82"/>
        <v>3570</v>
      </c>
      <c r="C725" s="24">
        <f t="shared" si="83"/>
        <v>59.5</v>
      </c>
      <c r="D725" s="32">
        <f t="shared" si="84"/>
        <v>940.6985857607648</v>
      </c>
      <c r="E725" s="24">
        <f t="shared" si="78"/>
        <v>944.1935083220002</v>
      </c>
      <c r="F725" s="25">
        <f t="shared" si="79"/>
        <v>1101.6116681134645</v>
      </c>
      <c r="G725" s="25">
        <f t="shared" si="80"/>
        <v>650</v>
      </c>
      <c r="H725" s="26">
        <f t="shared" si="81"/>
        <v>0.2158964562691748</v>
      </c>
      <c r="J725" s="7"/>
    </row>
    <row r="726" spans="1:10" ht="12">
      <c r="A726" s="23">
        <v>715</v>
      </c>
      <c r="B726" s="23">
        <f t="shared" si="82"/>
        <v>3575</v>
      </c>
      <c r="C726" s="24">
        <f t="shared" si="83"/>
        <v>59.583333333333336</v>
      </c>
      <c r="D726" s="32">
        <f t="shared" si="84"/>
        <v>940.914482217034</v>
      </c>
      <c r="E726" s="24">
        <f t="shared" si="78"/>
        <v>944.402624331181</v>
      </c>
      <c r="F726" s="25">
        <f t="shared" si="79"/>
        <v>1100.0054166627924</v>
      </c>
      <c r="G726" s="25">
        <f t="shared" si="80"/>
        <v>650</v>
      </c>
      <c r="H726" s="26">
        <f t="shared" si="81"/>
        <v>0.2155816593165688</v>
      </c>
      <c r="J726" s="7"/>
    </row>
    <row r="727" spans="1:10" ht="12">
      <c r="A727" s="23">
        <v>716</v>
      </c>
      <c r="B727" s="23">
        <f t="shared" si="82"/>
        <v>3580</v>
      </c>
      <c r="C727" s="24">
        <f t="shared" si="83"/>
        <v>59.666666666666664</v>
      </c>
      <c r="D727" s="32">
        <f t="shared" si="84"/>
        <v>941.1300638763505</v>
      </c>
      <c r="E727" s="24">
        <f t="shared" si="78"/>
        <v>944.6114488893836</v>
      </c>
      <c r="F727" s="25">
        <f t="shared" si="79"/>
        <v>1098.4038957975279</v>
      </c>
      <c r="G727" s="25">
        <f t="shared" si="80"/>
        <v>650</v>
      </c>
      <c r="H727" s="26">
        <f t="shared" si="81"/>
        <v>0.2152677894752627</v>
      </c>
      <c r="J727" s="7"/>
    </row>
    <row r="728" spans="1:10" ht="12">
      <c r="A728" s="23">
        <v>717</v>
      </c>
      <c r="B728" s="23">
        <f t="shared" si="82"/>
        <v>3585</v>
      </c>
      <c r="C728" s="24">
        <f t="shared" si="83"/>
        <v>59.75</v>
      </c>
      <c r="D728" s="32">
        <f t="shared" si="84"/>
        <v>941.3453316658257</v>
      </c>
      <c r="E728" s="24">
        <f t="shared" si="78"/>
        <v>944.8199828078846</v>
      </c>
      <c r="F728" s="25">
        <f t="shared" si="79"/>
        <v>1096.8070843348494</v>
      </c>
      <c r="G728" s="25">
        <f t="shared" si="80"/>
        <v>650</v>
      </c>
      <c r="H728" s="26">
        <f t="shared" si="81"/>
        <v>0.214954842593797</v>
      </c>
      <c r="J728" s="7"/>
    </row>
    <row r="729" spans="1:10" ht="12">
      <c r="A729" s="23">
        <v>718</v>
      </c>
      <c r="B729" s="23">
        <f t="shared" si="82"/>
        <v>3590</v>
      </c>
      <c r="C729" s="24">
        <f t="shared" si="83"/>
        <v>59.833333333333336</v>
      </c>
      <c r="D729" s="32">
        <f t="shared" si="84"/>
        <v>941.5602865084195</v>
      </c>
      <c r="E729" s="24">
        <f t="shared" si="78"/>
        <v>945.0282268945775</v>
      </c>
      <c r="F729" s="25">
        <f t="shared" si="79"/>
        <v>1095.214961224939</v>
      </c>
      <c r="G729" s="25">
        <f t="shared" si="80"/>
        <v>650</v>
      </c>
      <c r="H729" s="26">
        <f t="shared" si="81"/>
        <v>0.21464281454677883</v>
      </c>
      <c r="J729" s="7"/>
    </row>
    <row r="730" spans="1:10" ht="12">
      <c r="A730" s="23">
        <v>719</v>
      </c>
      <c r="B730" s="23">
        <f t="shared" si="82"/>
        <v>3595</v>
      </c>
      <c r="C730" s="24">
        <f t="shared" si="83"/>
        <v>59.916666666666664</v>
      </c>
      <c r="D730" s="32">
        <f t="shared" si="84"/>
        <v>941.7749293229663</v>
      </c>
      <c r="E730" s="24">
        <f t="shared" si="78"/>
        <v>945.2361819539931</v>
      </c>
      <c r="F730" s="25">
        <f t="shared" si="79"/>
        <v>1093.6275055498566</v>
      </c>
      <c r="G730" s="25">
        <f t="shared" si="80"/>
        <v>650</v>
      </c>
      <c r="H730" s="26">
        <f t="shared" si="81"/>
        <v>0.21433170123466075</v>
      </c>
      <c r="J730" s="7"/>
    </row>
    <row r="731" spans="1:10" ht="12">
      <c r="A731" s="23">
        <v>720</v>
      </c>
      <c r="B731" s="23">
        <f t="shared" si="82"/>
        <v>3600</v>
      </c>
      <c r="C731" s="24">
        <f t="shared" si="83"/>
        <v>60</v>
      </c>
      <c r="D731" s="32">
        <f t="shared" si="84"/>
        <v>941.9892610242009</v>
      </c>
      <c r="E731" s="24">
        <f t="shared" si="78"/>
        <v>945.4438487873156</v>
      </c>
      <c r="F731" s="25">
        <f t="shared" si="79"/>
        <v>1092.044696522197</v>
      </c>
      <c r="G731" s="25">
        <f t="shared" si="80"/>
        <v>650</v>
      </c>
      <c r="H731" s="26">
        <f t="shared" si="81"/>
        <v>0.21402149858347813</v>
      </c>
      <c r="J731" s="7"/>
    </row>
    <row r="732" spans="1:10" ht="12">
      <c r="A732" s="23">
        <v>721</v>
      </c>
      <c r="B732" s="23">
        <f t="shared" si="82"/>
        <v>3605</v>
      </c>
      <c r="C732" s="24">
        <f t="shared" si="83"/>
        <v>60.083333333333336</v>
      </c>
      <c r="D732" s="32">
        <f t="shared" si="84"/>
        <v>942.2032825227844</v>
      </c>
      <c r="E732" s="24">
        <f t="shared" si="78"/>
        <v>945.6512281924031</v>
      </c>
      <c r="F732" s="25">
        <f t="shared" si="79"/>
        <v>1090.4665134835984</v>
      </c>
      <c r="G732" s="25">
        <f t="shared" si="80"/>
        <v>650</v>
      </c>
      <c r="H732" s="26">
        <f t="shared" si="81"/>
        <v>0.21371220254455625</v>
      </c>
      <c r="J732" s="7"/>
    </row>
    <row r="733" spans="1:10" ht="12">
      <c r="A733" s="23">
        <v>722</v>
      </c>
      <c r="B733" s="23">
        <f t="shared" si="82"/>
        <v>3610</v>
      </c>
      <c r="C733" s="24">
        <f t="shared" si="83"/>
        <v>60.166666666666664</v>
      </c>
      <c r="D733" s="32">
        <f t="shared" si="84"/>
        <v>942.416994725329</v>
      </c>
      <c r="E733" s="24">
        <f t="shared" si="78"/>
        <v>945.8583209638057</v>
      </c>
      <c r="F733" s="25">
        <f t="shared" si="79"/>
        <v>1088.8929359035162</v>
      </c>
      <c r="G733" s="25">
        <f t="shared" si="80"/>
        <v>650</v>
      </c>
      <c r="H733" s="26">
        <f t="shared" si="81"/>
        <v>0.2134038090942707</v>
      </c>
      <c r="J733" s="7"/>
    </row>
    <row r="734" spans="1:10" ht="12">
      <c r="A734" s="23">
        <v>723</v>
      </c>
      <c r="B734" s="23">
        <f t="shared" si="82"/>
        <v>3615</v>
      </c>
      <c r="C734" s="24">
        <f t="shared" si="83"/>
        <v>60.25</v>
      </c>
      <c r="D734" s="32">
        <f t="shared" si="84"/>
        <v>942.6303985344233</v>
      </c>
      <c r="E734" s="24">
        <f t="shared" si="78"/>
        <v>946.0651278927827</v>
      </c>
      <c r="F734" s="25">
        <f t="shared" si="79"/>
        <v>1087.3239433783235</v>
      </c>
      <c r="G734" s="25">
        <f t="shared" si="80"/>
        <v>650</v>
      </c>
      <c r="H734" s="26">
        <f t="shared" si="81"/>
        <v>0.21309631423387032</v>
      </c>
      <c r="J734" s="7"/>
    </row>
    <row r="735" spans="1:10" ht="12">
      <c r="A735" s="23">
        <v>724</v>
      </c>
      <c r="B735" s="23">
        <f t="shared" si="82"/>
        <v>3620</v>
      </c>
      <c r="C735" s="24">
        <f t="shared" si="83"/>
        <v>60.333333333333336</v>
      </c>
      <c r="D735" s="32">
        <f t="shared" si="84"/>
        <v>942.8434948486572</v>
      </c>
      <c r="E735" s="24">
        <f t="shared" si="78"/>
        <v>946.2716497673223</v>
      </c>
      <c r="F735" s="25">
        <f t="shared" si="79"/>
        <v>1085.7595156296034</v>
      </c>
      <c r="G735" s="25">
        <f t="shared" si="80"/>
        <v>650</v>
      </c>
      <c r="H735" s="26">
        <f t="shared" si="81"/>
        <v>0.21278971398914323</v>
      </c>
      <c r="J735" s="7"/>
    </row>
    <row r="736" spans="1:10" ht="12">
      <c r="A736" s="23">
        <v>725</v>
      </c>
      <c r="B736" s="23">
        <f t="shared" si="82"/>
        <v>3625</v>
      </c>
      <c r="C736" s="24">
        <f t="shared" si="83"/>
        <v>60.416666666666664</v>
      </c>
      <c r="D736" s="32">
        <f t="shared" si="84"/>
        <v>943.0562845626464</v>
      </c>
      <c r="E736" s="24">
        <f t="shared" si="78"/>
        <v>946.4778873721581</v>
      </c>
      <c r="F736" s="25">
        <f t="shared" si="79"/>
        <v>1084.1996325030218</v>
      </c>
      <c r="G736" s="25">
        <f t="shared" si="80"/>
        <v>650</v>
      </c>
      <c r="H736" s="26">
        <f t="shared" si="81"/>
        <v>0.21248400441019533</v>
      </c>
      <c r="J736" s="7"/>
    </row>
    <row r="737" spans="1:10" ht="12">
      <c r="A737" s="23">
        <v>726</v>
      </c>
      <c r="B737" s="23">
        <f t="shared" si="82"/>
        <v>3630</v>
      </c>
      <c r="C737" s="24">
        <f t="shared" si="83"/>
        <v>60.5</v>
      </c>
      <c r="D737" s="32">
        <f t="shared" si="84"/>
        <v>943.2687685670566</v>
      </c>
      <c r="E737" s="24">
        <f t="shared" si="78"/>
        <v>946.6838414887877</v>
      </c>
      <c r="F737" s="25">
        <f t="shared" si="79"/>
        <v>1082.6442739677864</v>
      </c>
      <c r="G737" s="25">
        <f t="shared" si="80"/>
        <v>650</v>
      </c>
      <c r="H737" s="26">
        <f t="shared" si="81"/>
        <v>0.21217918157134472</v>
      </c>
      <c r="J737" s="7"/>
    </row>
    <row r="738" spans="1:10" ht="12">
      <c r="A738" s="23">
        <v>727</v>
      </c>
      <c r="B738" s="23">
        <f t="shared" si="82"/>
        <v>3635</v>
      </c>
      <c r="C738" s="24">
        <f t="shared" si="83"/>
        <v>60.583333333333336</v>
      </c>
      <c r="D738" s="32">
        <f t="shared" si="84"/>
        <v>943.480947748628</v>
      </c>
      <c r="E738" s="24">
        <f t="shared" si="78"/>
        <v>946.8895128954912</v>
      </c>
      <c r="F738" s="25">
        <f t="shared" si="79"/>
        <v>1081.0934201147588</v>
      </c>
      <c r="G738" s="25">
        <f t="shared" si="80"/>
        <v>650</v>
      </c>
      <c r="H738" s="26">
        <f t="shared" si="81"/>
        <v>0.21187524157075133</v>
      </c>
      <c r="J738" s="7"/>
    </row>
    <row r="739" spans="1:10" ht="12">
      <c r="A739" s="23">
        <v>728</v>
      </c>
      <c r="B739" s="23">
        <f t="shared" si="82"/>
        <v>3640</v>
      </c>
      <c r="C739" s="24">
        <f t="shared" si="83"/>
        <v>60.666666666666664</v>
      </c>
      <c r="D739" s="32">
        <f t="shared" si="84"/>
        <v>943.6928229901987</v>
      </c>
      <c r="E739" s="24">
        <f t="shared" si="78"/>
        <v>947.0949023673472</v>
      </c>
      <c r="F739" s="25">
        <f t="shared" si="79"/>
        <v>1079.5470511556869</v>
      </c>
      <c r="G739" s="25">
        <f t="shared" si="80"/>
        <v>650</v>
      </c>
      <c r="H739" s="26">
        <f t="shared" si="81"/>
        <v>0.21157218053026688</v>
      </c>
      <c r="J739" s="7"/>
    </row>
    <row r="740" spans="1:10" ht="12">
      <c r="A740" s="23">
        <v>729</v>
      </c>
      <c r="B740" s="23">
        <f t="shared" si="82"/>
        <v>3645</v>
      </c>
      <c r="C740" s="24">
        <f t="shared" si="83"/>
        <v>60.75</v>
      </c>
      <c r="D740" s="32">
        <f t="shared" si="84"/>
        <v>943.904395170729</v>
      </c>
      <c r="E740" s="24">
        <f t="shared" si="78"/>
        <v>947.3000106762519</v>
      </c>
      <c r="F740" s="25">
        <f t="shared" si="79"/>
        <v>1078.005147422151</v>
      </c>
      <c r="G740" s="25">
        <f t="shared" si="80"/>
        <v>650</v>
      </c>
      <c r="H740" s="26">
        <f t="shared" si="81"/>
        <v>0.21126999459522802</v>
      </c>
      <c r="J740" s="7"/>
    </row>
    <row r="741" spans="1:10" ht="12">
      <c r="A741" s="23">
        <v>730</v>
      </c>
      <c r="B741" s="23">
        <f t="shared" si="82"/>
        <v>3650</v>
      </c>
      <c r="C741" s="24">
        <f t="shared" si="83"/>
        <v>60.833333333333336</v>
      </c>
      <c r="D741" s="32">
        <f t="shared" si="84"/>
        <v>944.1156651653242</v>
      </c>
      <c r="E741" s="24">
        <f t="shared" si="78"/>
        <v>947.5048385909352</v>
      </c>
      <c r="F741" s="25">
        <f t="shared" si="79"/>
        <v>1076.467689364155</v>
      </c>
      <c r="G741" s="25">
        <f t="shared" si="80"/>
        <v>650</v>
      </c>
      <c r="H741" s="26">
        <f t="shared" si="81"/>
        <v>0.2109686799341803</v>
      </c>
      <c r="J741" s="7"/>
    </row>
    <row r="742" spans="1:10" ht="12">
      <c r="A742" s="23">
        <v>731</v>
      </c>
      <c r="B742" s="23">
        <f t="shared" si="82"/>
        <v>3655</v>
      </c>
      <c r="C742" s="24">
        <f t="shared" si="83"/>
        <v>60.916666666666664</v>
      </c>
      <c r="D742" s="32">
        <f t="shared" si="84"/>
        <v>944.3266338452584</v>
      </c>
      <c r="E742" s="24">
        <f t="shared" si="78"/>
        <v>947.7093868769791</v>
      </c>
      <c r="F742" s="25">
        <f t="shared" si="79"/>
        <v>1074.9346575496447</v>
      </c>
      <c r="G742" s="25">
        <f t="shared" si="80"/>
        <v>650</v>
      </c>
      <c r="H742" s="26">
        <f t="shared" si="81"/>
        <v>0.2106682327387839</v>
      </c>
      <c r="J742" s="7"/>
    </row>
    <row r="743" spans="1:10" ht="12">
      <c r="A743" s="23">
        <v>732</v>
      </c>
      <c r="B743" s="23">
        <f t="shared" si="82"/>
        <v>3660</v>
      </c>
      <c r="C743" s="24">
        <f t="shared" si="83"/>
        <v>61</v>
      </c>
      <c r="D743" s="32">
        <f t="shared" si="84"/>
        <v>944.5373020779972</v>
      </c>
      <c r="E743" s="24">
        <f t="shared" si="78"/>
        <v>947.9136562968342</v>
      </c>
      <c r="F743" s="25">
        <f t="shared" si="79"/>
        <v>1073.406032662818</v>
      </c>
      <c r="G743" s="25">
        <f t="shared" si="80"/>
        <v>650</v>
      </c>
      <c r="H743" s="26">
        <f t="shared" si="81"/>
        <v>0.2103686492234822</v>
      </c>
      <c r="J743" s="7"/>
    </row>
    <row r="744" spans="1:10" ht="12">
      <c r="A744" s="23">
        <v>733</v>
      </c>
      <c r="B744" s="23">
        <f t="shared" si="82"/>
        <v>3665</v>
      </c>
      <c r="C744" s="24">
        <f t="shared" si="83"/>
        <v>61.083333333333336</v>
      </c>
      <c r="D744" s="32">
        <f t="shared" si="84"/>
        <v>944.7476707272207</v>
      </c>
      <c r="E744" s="24">
        <f t="shared" si="78"/>
        <v>948.1176476098373</v>
      </c>
      <c r="F744" s="25">
        <f t="shared" si="79"/>
        <v>1071.8817955037302</v>
      </c>
      <c r="G744" s="25">
        <f t="shared" si="80"/>
        <v>650</v>
      </c>
      <c r="H744" s="26">
        <f t="shared" si="81"/>
        <v>0.21006992562542484</v>
      </c>
      <c r="J744" s="7"/>
    </row>
    <row r="745" spans="1:10" ht="12">
      <c r="A745" s="23">
        <v>734</v>
      </c>
      <c r="B745" s="23">
        <f t="shared" si="82"/>
        <v>3670</v>
      </c>
      <c r="C745" s="24">
        <f t="shared" si="83"/>
        <v>61.166666666666664</v>
      </c>
      <c r="D745" s="32">
        <f t="shared" si="84"/>
        <v>944.9577406528462</v>
      </c>
      <c r="E745" s="24">
        <f t="shared" si="78"/>
        <v>948.321361572227</v>
      </c>
      <c r="F745" s="25">
        <f t="shared" si="79"/>
        <v>1070.3619269868127</v>
      </c>
      <c r="G745" s="25">
        <f t="shared" si="80"/>
        <v>650</v>
      </c>
      <c r="H745" s="26">
        <f t="shared" si="81"/>
        <v>0.2097720582041769</v>
      </c>
      <c r="J745" s="7"/>
    </row>
    <row r="746" spans="1:10" ht="12">
      <c r="A746" s="23">
        <v>735</v>
      </c>
      <c r="B746" s="23">
        <f t="shared" si="82"/>
        <v>3675</v>
      </c>
      <c r="C746" s="24">
        <f t="shared" si="83"/>
        <v>61.25</v>
      </c>
      <c r="D746" s="32">
        <f t="shared" si="84"/>
        <v>945.1675127110503</v>
      </c>
      <c r="E746" s="24">
        <f t="shared" si="78"/>
        <v>948.5247989371627</v>
      </c>
      <c r="F746" s="25">
        <f t="shared" si="79"/>
        <v>1068.8464081401894</v>
      </c>
      <c r="G746" s="25">
        <f t="shared" si="80"/>
        <v>650</v>
      </c>
      <c r="H746" s="26">
        <f t="shared" si="81"/>
        <v>0.2094750432415854</v>
      </c>
      <c r="J746" s="7"/>
    </row>
    <row r="747" spans="1:10" ht="12">
      <c r="A747" s="23">
        <v>736</v>
      </c>
      <c r="B747" s="23">
        <f t="shared" si="82"/>
        <v>3680</v>
      </c>
      <c r="C747" s="24">
        <f t="shared" si="83"/>
        <v>61.333333333333336</v>
      </c>
      <c r="D747" s="32">
        <f t="shared" si="84"/>
        <v>945.3769877542919</v>
      </c>
      <c r="E747" s="24">
        <f t="shared" si="78"/>
        <v>948.7279604547392</v>
      </c>
      <c r="F747" s="25">
        <f t="shared" si="79"/>
        <v>1067.3352201046214</v>
      </c>
      <c r="G747" s="25">
        <f t="shared" si="80"/>
        <v>650</v>
      </c>
      <c r="H747" s="26">
        <f t="shared" si="81"/>
        <v>0.20917887704157204</v>
      </c>
      <c r="J747" s="7"/>
    </row>
    <row r="748" spans="1:10" ht="12">
      <c r="A748" s="23">
        <v>737</v>
      </c>
      <c r="B748" s="23">
        <f t="shared" si="82"/>
        <v>3685</v>
      </c>
      <c r="C748" s="24">
        <f t="shared" si="83"/>
        <v>61.416666666666664</v>
      </c>
      <c r="D748" s="32">
        <f t="shared" si="84"/>
        <v>945.5861666313335</v>
      </c>
      <c r="E748" s="24">
        <f t="shared" si="78"/>
        <v>948.9308468720048</v>
      </c>
      <c r="F748" s="25">
        <f t="shared" si="79"/>
        <v>1065.828344132438</v>
      </c>
      <c r="G748" s="25">
        <f t="shared" si="80"/>
        <v>650</v>
      </c>
      <c r="H748" s="26">
        <f t="shared" si="81"/>
        <v>0.20888355592992416</v>
      </c>
      <c r="J748" s="7"/>
    </row>
    <row r="749" spans="1:10" ht="12">
      <c r="A749" s="23">
        <v>738</v>
      </c>
      <c r="B749" s="23">
        <f t="shared" si="82"/>
        <v>3690</v>
      </c>
      <c r="C749" s="24">
        <f t="shared" si="83"/>
        <v>61.5</v>
      </c>
      <c r="D749" s="32">
        <f t="shared" si="84"/>
        <v>945.7950501872634</v>
      </c>
      <c r="E749" s="24">
        <f t="shared" si="78"/>
        <v>949.1334589329767</v>
      </c>
      <c r="F749" s="25">
        <f t="shared" si="79"/>
        <v>1064.3257615870298</v>
      </c>
      <c r="G749" s="25">
        <f t="shared" si="80"/>
        <v>650</v>
      </c>
      <c r="H749" s="26">
        <f t="shared" si="81"/>
        <v>0.20858907625419498</v>
      </c>
      <c r="J749" s="7"/>
    </row>
    <row r="750" spans="1:10" ht="12">
      <c r="A750" s="23">
        <v>739</v>
      </c>
      <c r="B750" s="23">
        <f t="shared" si="82"/>
        <v>3695</v>
      </c>
      <c r="C750" s="24">
        <f t="shared" si="83"/>
        <v>61.583333333333336</v>
      </c>
      <c r="D750" s="32">
        <f t="shared" si="84"/>
        <v>946.0036392635176</v>
      </c>
      <c r="E750" s="24">
        <f t="shared" si="78"/>
        <v>949.3357973786582</v>
      </c>
      <c r="F750" s="25">
        <f t="shared" si="79"/>
        <v>1062.8274539410718</v>
      </c>
      <c r="G750" s="25">
        <f t="shared" si="80"/>
        <v>650</v>
      </c>
      <c r="H750" s="26">
        <f t="shared" si="81"/>
        <v>0.20829543438335557</v>
      </c>
      <c r="J750" s="7"/>
    </row>
    <row r="751" spans="1:10" ht="12">
      <c r="A751" s="23">
        <v>740</v>
      </c>
      <c r="B751" s="23">
        <f t="shared" si="82"/>
        <v>3700</v>
      </c>
      <c r="C751" s="24">
        <f t="shared" si="83"/>
        <v>61.666666666666664</v>
      </c>
      <c r="D751" s="32">
        <f t="shared" si="84"/>
        <v>946.2119346979009</v>
      </c>
      <c r="E751" s="24">
        <f t="shared" si="78"/>
        <v>949.5378629470544</v>
      </c>
      <c r="F751" s="25">
        <f t="shared" si="79"/>
        <v>1061.3334027767592</v>
      </c>
      <c r="G751" s="25">
        <f t="shared" si="80"/>
        <v>650</v>
      </c>
      <c r="H751" s="26">
        <f t="shared" si="81"/>
        <v>0.2080026267078411</v>
      </c>
      <c r="J751" s="7"/>
    </row>
    <row r="752" spans="1:10" ht="12">
      <c r="A752" s="23">
        <v>741</v>
      </c>
      <c r="B752" s="23">
        <f t="shared" si="82"/>
        <v>3705</v>
      </c>
      <c r="C752" s="24">
        <f t="shared" si="83"/>
        <v>61.75</v>
      </c>
      <c r="D752" s="32">
        <f t="shared" si="84"/>
        <v>946.4199373246088</v>
      </c>
      <c r="E752" s="24">
        <f t="shared" si="78"/>
        <v>949.7396563731885</v>
      </c>
      <c r="F752" s="25">
        <f t="shared" si="79"/>
        <v>1059.8435897837826</v>
      </c>
      <c r="G752" s="25">
        <f t="shared" si="80"/>
        <v>650</v>
      </c>
      <c r="H752" s="26">
        <f t="shared" si="81"/>
        <v>0.20771064963915387</v>
      </c>
      <c r="J752" s="7"/>
    </row>
    <row r="753" spans="1:10" ht="12">
      <c r="A753" s="23">
        <v>742</v>
      </c>
      <c r="B753" s="23">
        <f t="shared" si="82"/>
        <v>3710</v>
      </c>
      <c r="C753" s="24">
        <f t="shared" si="83"/>
        <v>61.833333333333336</v>
      </c>
      <c r="D753" s="32">
        <f t="shared" si="84"/>
        <v>946.6276479742479</v>
      </c>
      <c r="E753" s="24">
        <f t="shared" si="78"/>
        <v>949.9411783891181</v>
      </c>
      <c r="F753" s="25">
        <f t="shared" si="79"/>
        <v>1058.357996759526</v>
      </c>
      <c r="G753" s="25">
        <f t="shared" si="80"/>
        <v>650</v>
      </c>
      <c r="H753" s="26">
        <f t="shared" si="81"/>
        <v>0.20741949960990225</v>
      </c>
      <c r="J753" s="7"/>
    </row>
    <row r="754" spans="1:10" ht="12">
      <c r="A754" s="23">
        <v>743</v>
      </c>
      <c r="B754" s="23">
        <f t="shared" si="82"/>
        <v>3715</v>
      </c>
      <c r="C754" s="24">
        <f t="shared" si="83"/>
        <v>61.916666666666664</v>
      </c>
      <c r="D754" s="32">
        <f t="shared" si="84"/>
        <v>946.8350674738579</v>
      </c>
      <c r="E754" s="24">
        <f t="shared" si="78"/>
        <v>950.142429723951</v>
      </c>
      <c r="F754" s="25">
        <f t="shared" si="79"/>
        <v>1056.8766056072686</v>
      </c>
      <c r="G754" s="25">
        <f t="shared" si="80"/>
        <v>650</v>
      </c>
      <c r="H754" s="26">
        <f t="shared" si="81"/>
        <v>0.20712917307344808</v>
      </c>
      <c r="J754" s="7"/>
    </row>
    <row r="755" spans="1:10" ht="12">
      <c r="A755" s="23">
        <v>744</v>
      </c>
      <c r="B755" s="23">
        <f t="shared" si="82"/>
        <v>3720</v>
      </c>
      <c r="C755" s="24">
        <f t="shared" si="83"/>
        <v>62</v>
      </c>
      <c r="D755" s="32">
        <f t="shared" si="84"/>
        <v>947.0421966469313</v>
      </c>
      <c r="E755" s="24">
        <f t="shared" si="78"/>
        <v>950.3434111038607</v>
      </c>
      <c r="F755" s="25">
        <f t="shared" si="79"/>
        <v>1055.399398335901</v>
      </c>
      <c r="G755" s="25">
        <f t="shared" si="80"/>
        <v>650</v>
      </c>
      <c r="H755" s="26">
        <f t="shared" si="81"/>
        <v>0.20683966650385127</v>
      </c>
      <c r="J755" s="7"/>
    </row>
    <row r="756" spans="1:10" ht="12">
      <c r="A756" s="23">
        <v>745</v>
      </c>
      <c r="B756" s="23">
        <f t="shared" si="82"/>
        <v>3725</v>
      </c>
      <c r="C756" s="24">
        <f t="shared" si="83"/>
        <v>62.083333333333336</v>
      </c>
      <c r="D756" s="32">
        <f t="shared" si="84"/>
        <v>947.2490363134351</v>
      </c>
      <c r="E756" s="24">
        <f t="shared" si="78"/>
        <v>950.5441232521026</v>
      </c>
      <c r="F756" s="25">
        <f t="shared" si="79"/>
        <v>1053.9263570590697</v>
      </c>
      <c r="G756" s="25">
        <f t="shared" si="80"/>
        <v>650</v>
      </c>
      <c r="H756" s="26">
        <f t="shared" si="81"/>
        <v>0.20655097639570202</v>
      </c>
      <c r="J756" s="7"/>
    </row>
    <row r="757" spans="1:10" ht="12">
      <c r="A757" s="23">
        <v>746</v>
      </c>
      <c r="B757" s="23">
        <f t="shared" si="82"/>
        <v>3730</v>
      </c>
      <c r="C757" s="24">
        <f t="shared" si="83"/>
        <v>62.166666666666664</v>
      </c>
      <c r="D757" s="32">
        <f t="shared" si="84"/>
        <v>947.4555872898308</v>
      </c>
      <c r="E757" s="24">
        <f t="shared" si="78"/>
        <v>950.7445668890292</v>
      </c>
      <c r="F757" s="25">
        <f t="shared" si="79"/>
        <v>1052.4574639938628</v>
      </c>
      <c r="G757" s="25">
        <f t="shared" si="80"/>
        <v>650</v>
      </c>
      <c r="H757" s="26">
        <f t="shared" si="81"/>
        <v>0.20626309926386338</v>
      </c>
      <c r="J757" s="7"/>
    </row>
    <row r="758" spans="1:10" ht="12">
      <c r="A758" s="23">
        <v>747</v>
      </c>
      <c r="B758" s="23">
        <f t="shared" si="82"/>
        <v>3735</v>
      </c>
      <c r="C758" s="24">
        <f t="shared" si="83"/>
        <v>62.25</v>
      </c>
      <c r="D758" s="32">
        <f t="shared" si="84"/>
        <v>947.6618503890946</v>
      </c>
      <c r="E758" s="24">
        <f t="shared" si="78"/>
        <v>950.944742732106</v>
      </c>
      <c r="F758" s="25">
        <f t="shared" si="79"/>
        <v>1050.9927014605541</v>
      </c>
      <c r="G758" s="25">
        <f t="shared" si="80"/>
        <v>650</v>
      </c>
      <c r="H758" s="26">
        <f t="shared" si="81"/>
        <v>0.20597603164342065</v>
      </c>
      <c r="J758" s="7"/>
    </row>
    <row r="759" spans="1:10" ht="12">
      <c r="A759" s="23">
        <v>748</v>
      </c>
      <c r="B759" s="23">
        <f t="shared" si="82"/>
        <v>3740</v>
      </c>
      <c r="C759" s="24">
        <f t="shared" si="83"/>
        <v>62.333333333333336</v>
      </c>
      <c r="D759" s="32">
        <f t="shared" si="84"/>
        <v>947.8678264207381</v>
      </c>
      <c r="E759" s="24">
        <f t="shared" si="78"/>
        <v>951.1446514959265</v>
      </c>
      <c r="F759" s="25">
        <f t="shared" si="79"/>
        <v>1049.5320518816332</v>
      </c>
      <c r="G759" s="25">
        <f t="shared" si="80"/>
        <v>650</v>
      </c>
      <c r="H759" s="26">
        <f t="shared" si="81"/>
        <v>0.20568977008949207</v>
      </c>
      <c r="J759" s="7"/>
    </row>
    <row r="760" spans="1:10" ht="12">
      <c r="A760" s="23">
        <v>749</v>
      </c>
      <c r="B760" s="23">
        <f t="shared" si="82"/>
        <v>3745</v>
      </c>
      <c r="C760" s="24">
        <f t="shared" si="83"/>
        <v>62.416666666666664</v>
      </c>
      <c r="D760" s="32">
        <f t="shared" si="84"/>
        <v>948.0735161908276</v>
      </c>
      <c r="E760" s="24">
        <f t="shared" si="78"/>
        <v>951.344293892228</v>
      </c>
      <c r="F760" s="25">
        <f t="shared" si="79"/>
        <v>1048.0754977808206</v>
      </c>
      <c r="G760" s="25">
        <f t="shared" si="80"/>
        <v>650</v>
      </c>
      <c r="H760" s="26">
        <f t="shared" si="81"/>
        <v>0.2054043111770349</v>
      </c>
      <c r="J760" s="7"/>
    </row>
    <row r="761" spans="1:10" ht="12">
      <c r="A761" s="23">
        <v>750</v>
      </c>
      <c r="B761" s="23">
        <f t="shared" si="82"/>
        <v>3750</v>
      </c>
      <c r="C761" s="24">
        <f t="shared" si="83"/>
        <v>62.5</v>
      </c>
      <c r="D761" s="32">
        <f t="shared" si="84"/>
        <v>948.2789205020047</v>
      </c>
      <c r="E761" s="24">
        <f t="shared" si="78"/>
        <v>951.5436706299066</v>
      </c>
      <c r="F761" s="25">
        <f t="shared" si="79"/>
        <v>1046.6230217824768</v>
      </c>
      <c r="G761" s="25">
        <f t="shared" si="80"/>
        <v>650</v>
      </c>
      <c r="H761" s="26">
        <f t="shared" si="81"/>
        <v>0.20511965150073042</v>
      </c>
      <c r="J761" s="7"/>
    </row>
    <row r="762" spans="1:10" ht="12">
      <c r="A762" s="23">
        <v>751</v>
      </c>
      <c r="B762" s="23">
        <f t="shared" si="82"/>
        <v>3755</v>
      </c>
      <c r="C762" s="24">
        <f t="shared" si="83"/>
        <v>62.583333333333336</v>
      </c>
      <c r="D762" s="32">
        <f t="shared" si="84"/>
        <v>948.4840401535054</v>
      </c>
      <c r="E762" s="24">
        <f t="shared" si="78"/>
        <v>951.7427824150317</v>
      </c>
      <c r="F762" s="25">
        <f t="shared" si="79"/>
        <v>1045.174606610751</v>
      </c>
      <c r="G762" s="25">
        <f t="shared" si="80"/>
        <v>650</v>
      </c>
      <c r="H762" s="26">
        <f t="shared" si="81"/>
        <v>0.20483578767481647</v>
      </c>
      <c r="J762" s="7"/>
    </row>
    <row r="763" spans="1:10" ht="12">
      <c r="A763" s="23">
        <v>752</v>
      </c>
      <c r="B763" s="23">
        <f t="shared" si="82"/>
        <v>3760</v>
      </c>
      <c r="C763" s="24">
        <f t="shared" si="83"/>
        <v>62.666666666666664</v>
      </c>
      <c r="D763" s="32">
        <f t="shared" si="84"/>
        <v>948.6888759411802</v>
      </c>
      <c r="E763" s="24">
        <f t="shared" si="78"/>
        <v>951.9416299508621</v>
      </c>
      <c r="F763" s="25">
        <f t="shared" si="79"/>
        <v>1043.7302350890864</v>
      </c>
      <c r="G763" s="25">
        <f t="shared" si="80"/>
        <v>650</v>
      </c>
      <c r="H763" s="26">
        <f t="shared" si="81"/>
        <v>0.20455271633299094</v>
      </c>
      <c r="J763" s="7"/>
    </row>
    <row r="764" spans="1:10" ht="12">
      <c r="A764" s="23">
        <v>753</v>
      </c>
      <c r="B764" s="23">
        <f t="shared" si="82"/>
        <v>3765</v>
      </c>
      <c r="C764" s="24">
        <f t="shared" si="83"/>
        <v>62.75</v>
      </c>
      <c r="D764" s="32">
        <f t="shared" si="84"/>
        <v>948.8934286575131</v>
      </c>
      <c r="E764" s="24">
        <f t="shared" si="78"/>
        <v>952.1402139378599</v>
      </c>
      <c r="F764" s="25">
        <f t="shared" si="79"/>
        <v>1042.2898901385147</v>
      </c>
      <c r="G764" s="25">
        <f t="shared" si="80"/>
        <v>650</v>
      </c>
      <c r="H764" s="26">
        <f t="shared" si="81"/>
        <v>0.20427043412807738</v>
      </c>
      <c r="J764" s="7"/>
    </row>
    <row r="765" spans="1:10" ht="12">
      <c r="A765" s="23">
        <v>754</v>
      </c>
      <c r="B765" s="23">
        <f t="shared" si="82"/>
        <v>3770</v>
      </c>
      <c r="C765" s="24">
        <f t="shared" si="83"/>
        <v>62.833333333333336</v>
      </c>
      <c r="D765" s="32">
        <f t="shared" si="84"/>
        <v>949.0976990916412</v>
      </c>
      <c r="E765" s="24">
        <f t="shared" si="78"/>
        <v>952.3385350737062</v>
      </c>
      <c r="F765" s="25">
        <f t="shared" si="79"/>
        <v>1040.853554778665</v>
      </c>
      <c r="G765" s="25">
        <f t="shared" si="80"/>
        <v>650</v>
      </c>
      <c r="H765" s="26">
        <f t="shared" si="81"/>
        <v>0.2039889377322225</v>
      </c>
      <c r="J765" s="7"/>
    </row>
    <row r="766" spans="1:10" ht="12">
      <c r="A766" s="23">
        <v>755</v>
      </c>
      <c r="B766" s="23">
        <f t="shared" si="82"/>
        <v>3775</v>
      </c>
      <c r="C766" s="24">
        <f t="shared" si="83"/>
        <v>62.916666666666664</v>
      </c>
      <c r="D766" s="32">
        <f t="shared" si="84"/>
        <v>949.3016880293734</v>
      </c>
      <c r="E766" s="24">
        <f t="shared" si="78"/>
        <v>952.5365940533151</v>
      </c>
      <c r="F766" s="25">
        <f t="shared" si="79"/>
        <v>1039.4212121249554</v>
      </c>
      <c r="G766" s="25">
        <f t="shared" si="80"/>
        <v>650</v>
      </c>
      <c r="H766" s="26">
        <f t="shared" si="81"/>
        <v>0.20370822383634601</v>
      </c>
      <c r="J766" s="7"/>
    </row>
    <row r="767" spans="1:10" ht="12">
      <c r="A767" s="23">
        <v>756</v>
      </c>
      <c r="B767" s="23">
        <f t="shared" si="82"/>
        <v>3780</v>
      </c>
      <c r="C767" s="24">
        <f t="shared" si="83"/>
        <v>63</v>
      </c>
      <c r="D767" s="32">
        <f t="shared" si="84"/>
        <v>949.5053962532097</v>
      </c>
      <c r="E767" s="24">
        <f t="shared" si="78"/>
        <v>952.7343915688483</v>
      </c>
      <c r="F767" s="25">
        <f t="shared" si="79"/>
        <v>1037.9928453894402</v>
      </c>
      <c r="G767" s="25">
        <f t="shared" si="80"/>
        <v>650</v>
      </c>
      <c r="H767" s="26">
        <f t="shared" si="81"/>
        <v>0.20342828915030675</v>
      </c>
      <c r="J767" s="7"/>
    </row>
    <row r="768" spans="1:10" ht="12">
      <c r="A768" s="23">
        <v>757</v>
      </c>
      <c r="B768" s="23">
        <f t="shared" si="82"/>
        <v>3785</v>
      </c>
      <c r="C768" s="24">
        <f t="shared" si="83"/>
        <v>63.083333333333336</v>
      </c>
      <c r="D768" s="32">
        <f t="shared" si="84"/>
        <v>949.70882454236</v>
      </c>
      <c r="E768" s="24">
        <f t="shared" si="78"/>
        <v>952.9319283097308</v>
      </c>
      <c r="F768" s="25">
        <f t="shared" si="79"/>
        <v>1036.5684378796655</v>
      </c>
      <c r="G768" s="25">
        <f t="shared" si="80"/>
        <v>650</v>
      </c>
      <c r="H768" s="26">
        <f t="shared" si="81"/>
        <v>0.20314913040267818</v>
      </c>
      <c r="J768" s="7"/>
    </row>
    <row r="769" spans="1:10" ht="12">
      <c r="A769" s="23">
        <v>758</v>
      </c>
      <c r="B769" s="23">
        <f t="shared" si="82"/>
        <v>3790</v>
      </c>
      <c r="C769" s="24">
        <f t="shared" si="83"/>
        <v>63.166666666666664</v>
      </c>
      <c r="D769" s="32">
        <f t="shared" si="84"/>
        <v>949.9119736727628</v>
      </c>
      <c r="E769" s="24">
        <f t="shared" si="78"/>
        <v>953.1292049626629</v>
      </c>
      <c r="F769" s="25">
        <f t="shared" si="79"/>
        <v>1035.1479729972234</v>
      </c>
      <c r="G769" s="25">
        <f t="shared" si="80"/>
        <v>650</v>
      </c>
      <c r="H769" s="26">
        <f t="shared" si="81"/>
        <v>0.20287074434046515</v>
      </c>
      <c r="J769" s="7"/>
    </row>
    <row r="770" spans="1:10" ht="12">
      <c r="A770" s="23">
        <v>759</v>
      </c>
      <c r="B770" s="23">
        <f t="shared" si="82"/>
        <v>3795</v>
      </c>
      <c r="C770" s="24">
        <f t="shared" si="83"/>
        <v>63.25</v>
      </c>
      <c r="D770" s="32">
        <f t="shared" si="84"/>
        <v>950.1148444171032</v>
      </c>
      <c r="E770" s="24">
        <f t="shared" si="78"/>
        <v>953.3262222116375</v>
      </c>
      <c r="F770" s="25">
        <f t="shared" si="79"/>
        <v>1033.7314342381583</v>
      </c>
      <c r="G770" s="25">
        <f t="shared" si="80"/>
        <v>650</v>
      </c>
      <c r="H770" s="26">
        <f t="shared" si="81"/>
        <v>0.2025931277291834</v>
      </c>
      <c r="J770" s="7"/>
    </row>
    <row r="771" spans="1:10" ht="12">
      <c r="A771" s="23">
        <v>760</v>
      </c>
      <c r="B771" s="23">
        <f t="shared" si="82"/>
        <v>3800</v>
      </c>
      <c r="C771" s="24">
        <f t="shared" si="83"/>
        <v>63.333333333333336</v>
      </c>
      <c r="D771" s="32">
        <f t="shared" si="84"/>
        <v>950.3174375448324</v>
      </c>
      <c r="E771" s="24">
        <f t="shared" si="78"/>
        <v>953.5229807379521</v>
      </c>
      <c r="F771" s="25">
        <f t="shared" si="79"/>
        <v>1032.3188051916882</v>
      </c>
      <c r="G771" s="25">
        <f t="shared" si="80"/>
        <v>650</v>
      </c>
      <c r="H771" s="26">
        <f t="shared" si="81"/>
        <v>0.20231627735260915</v>
      </c>
      <c r="J771" s="7"/>
    </row>
    <row r="772" spans="1:10" ht="12">
      <c r="A772" s="23">
        <v>761</v>
      </c>
      <c r="B772" s="23">
        <f t="shared" si="82"/>
        <v>3805</v>
      </c>
      <c r="C772" s="24">
        <f t="shared" si="83"/>
        <v>63.416666666666664</v>
      </c>
      <c r="D772" s="32">
        <f t="shared" si="84"/>
        <v>950.519753822185</v>
      </c>
      <c r="E772" s="24">
        <f t="shared" si="78"/>
        <v>953.7194812202238</v>
      </c>
      <c r="F772" s="25">
        <f t="shared" si="79"/>
        <v>1030.91006953949</v>
      </c>
      <c r="G772" s="25">
        <f t="shared" si="80"/>
        <v>650</v>
      </c>
      <c r="H772" s="26">
        <f t="shared" si="81"/>
        <v>0.20204019001263893</v>
      </c>
      <c r="J772" s="7"/>
    </row>
    <row r="773" spans="1:10" ht="12">
      <c r="A773" s="23">
        <v>762</v>
      </c>
      <c r="B773" s="23">
        <f t="shared" si="82"/>
        <v>3810</v>
      </c>
      <c r="C773" s="24">
        <f t="shared" si="83"/>
        <v>63.5</v>
      </c>
      <c r="D773" s="32">
        <f t="shared" si="84"/>
        <v>950.7217940121976</v>
      </c>
      <c r="E773" s="24">
        <f t="shared" si="78"/>
        <v>953.9157243344031</v>
      </c>
      <c r="F773" s="25">
        <f t="shared" si="79"/>
        <v>1029.5052110550037</v>
      </c>
      <c r="G773" s="25">
        <f t="shared" si="80"/>
        <v>650</v>
      </c>
      <c r="H773" s="26">
        <f t="shared" si="81"/>
        <v>0.2017648625291531</v>
      </c>
      <c r="J773" s="7"/>
    </row>
    <row r="774" spans="1:10" ht="12">
      <c r="A774" s="23">
        <v>763</v>
      </c>
      <c r="B774" s="23">
        <f t="shared" si="82"/>
        <v>3815</v>
      </c>
      <c r="C774" s="24">
        <f t="shared" si="83"/>
        <v>63.583333333333336</v>
      </c>
      <c r="D774" s="32">
        <f t="shared" si="84"/>
        <v>950.9235588747267</v>
      </c>
      <c r="E774" s="24">
        <f t="shared" si="78"/>
        <v>954.111710753788</v>
      </c>
      <c r="F774" s="25">
        <f t="shared" si="79"/>
        <v>1028.1042136031347</v>
      </c>
      <c r="G774" s="25">
        <f t="shared" si="80"/>
        <v>650</v>
      </c>
      <c r="H774" s="26">
        <f t="shared" si="81"/>
        <v>0.2014902917399578</v>
      </c>
      <c r="J774" s="7"/>
    </row>
    <row r="775" spans="1:10" ht="12">
      <c r="A775" s="23">
        <v>764</v>
      </c>
      <c r="B775" s="23">
        <f t="shared" si="82"/>
        <v>3820</v>
      </c>
      <c r="C775" s="24">
        <f t="shared" si="83"/>
        <v>63.666666666666664</v>
      </c>
      <c r="D775" s="32">
        <f t="shared" si="84"/>
        <v>951.1250491664666</v>
      </c>
      <c r="E775" s="24">
        <f t="shared" si="78"/>
        <v>954.3074411490384</v>
      </c>
      <c r="F775" s="25">
        <f t="shared" si="79"/>
        <v>1026.7070611392164</v>
      </c>
      <c r="G775" s="25">
        <f t="shared" si="80"/>
        <v>650</v>
      </c>
      <c r="H775" s="26">
        <f t="shared" si="81"/>
        <v>0.20121647450058136</v>
      </c>
      <c r="J775" s="7"/>
    </row>
    <row r="776" spans="1:10" ht="12">
      <c r="A776" s="23">
        <v>765</v>
      </c>
      <c r="B776" s="23">
        <f t="shared" si="82"/>
        <v>3825</v>
      </c>
      <c r="C776" s="24">
        <f t="shared" si="83"/>
        <v>63.75</v>
      </c>
      <c r="D776" s="32">
        <f t="shared" si="84"/>
        <v>951.3262656409672</v>
      </c>
      <c r="E776" s="24">
        <f t="shared" si="78"/>
        <v>954.5029161881885</v>
      </c>
      <c r="F776" s="25">
        <f t="shared" si="79"/>
        <v>1025.3137377083879</v>
      </c>
      <c r="G776" s="25">
        <f t="shared" si="80"/>
        <v>650</v>
      </c>
      <c r="H776" s="26">
        <f t="shared" si="81"/>
        <v>0.20094340768415242</v>
      </c>
      <c r="J776" s="7"/>
    </row>
    <row r="777" spans="1:10" ht="12">
      <c r="A777" s="23">
        <v>766</v>
      </c>
      <c r="B777" s="23">
        <f t="shared" si="82"/>
        <v>3830</v>
      </c>
      <c r="C777" s="24">
        <f t="shared" si="83"/>
        <v>63.833333333333336</v>
      </c>
      <c r="D777" s="32">
        <f t="shared" si="84"/>
        <v>951.5272090486513</v>
      </c>
      <c r="E777" s="24">
        <f t="shared" si="78"/>
        <v>954.6981365366617</v>
      </c>
      <c r="F777" s="25">
        <f t="shared" si="79"/>
        <v>1023.9242274449963</v>
      </c>
      <c r="G777" s="25">
        <f t="shared" si="80"/>
        <v>650</v>
      </c>
      <c r="H777" s="26">
        <f t="shared" si="81"/>
        <v>0.20067108818128299</v>
      </c>
      <c r="J777" s="7"/>
    </row>
    <row r="778" spans="1:10" ht="12">
      <c r="A778" s="23">
        <v>767</v>
      </c>
      <c r="B778" s="23">
        <f t="shared" si="82"/>
        <v>3835</v>
      </c>
      <c r="C778" s="24">
        <f t="shared" si="83"/>
        <v>63.916666666666664</v>
      </c>
      <c r="D778" s="32">
        <f t="shared" si="84"/>
        <v>951.7278801368326</v>
      </c>
      <c r="E778" s="24">
        <f t="shared" si="78"/>
        <v>954.8931028572838</v>
      </c>
      <c r="F778" s="25">
        <f t="shared" si="79"/>
        <v>1022.5385145724264</v>
      </c>
      <c r="G778" s="25">
        <f t="shared" si="80"/>
        <v>650</v>
      </c>
      <c r="H778" s="26">
        <f t="shared" si="81"/>
        <v>0.20039951290003455</v>
      </c>
      <c r="J778" s="7"/>
    </row>
    <row r="779" spans="1:10" ht="12">
      <c r="A779" s="23">
        <v>768</v>
      </c>
      <c r="B779" s="23">
        <f t="shared" si="82"/>
        <v>3840</v>
      </c>
      <c r="C779" s="24">
        <f t="shared" si="83"/>
        <v>64</v>
      </c>
      <c r="D779" s="32">
        <f t="shared" si="84"/>
        <v>951.9282796497326</v>
      </c>
      <c r="E779" s="24">
        <f aca="true" t="shared" si="85" ref="E779:E842">20+345*LOG(8*(B779+delta_t/2)/60+1)</f>
        <v>955.0878158102962</v>
      </c>
      <c r="F779" s="25">
        <f aca="true" t="shared" si="86" ref="F779:F842">alfa_c*(E779-D779)+k_sh*0.0000000577*eps_r*((E779+273.15)^4-(D779+273.15)^4)</f>
        <v>1021.1565834011767</v>
      </c>
      <c r="G779" s="25">
        <f aca="true" t="shared" si="87" ref="G779:G842">IF(steel&lt;&gt;1,IF(D779&lt;600,425+0.773*D779-0.00169*D779^2+0.00000222*D779^3,IF(D779&lt;735,666+13002/(738-D779),IF(D779&lt;900,545+17820/(D779-731),650))),450+0.28*D779-0.000291*D779^2+0.000000134*D779^3)</f>
        <v>650</v>
      </c>
      <c r="H779" s="26">
        <f aca="true" t="shared" si="88" ref="H779:H842">F779/7850/G779*fatt_sez*delta_t</f>
        <v>0.20012867876554175</v>
      </c>
      <c r="J779" s="7"/>
    </row>
    <row r="780" spans="1:10" ht="12">
      <c r="A780" s="23">
        <v>769</v>
      </c>
      <c r="B780" s="23">
        <f aca="true" t="shared" si="89" ref="B780:B843">B779+delta_t</f>
        <v>3845</v>
      </c>
      <c r="C780" s="24">
        <f aca="true" t="shared" si="90" ref="C780:C843">B780/60</f>
        <v>64.08333333333333</v>
      </c>
      <c r="D780" s="32">
        <f aca="true" t="shared" si="91" ref="D780:D843">D779+H779</f>
        <v>952.1284083284982</v>
      </c>
      <c r="E780" s="24">
        <f t="shared" si="85"/>
        <v>955.2822760533702</v>
      </c>
      <c r="F780" s="25">
        <f t="shared" si="86"/>
        <v>1019.7784183299048</v>
      </c>
      <c r="G780" s="25">
        <f t="shared" si="87"/>
        <v>650</v>
      </c>
      <c r="H780" s="26">
        <f t="shared" si="88"/>
        <v>0.1998585827202165</v>
      </c>
      <c r="J780" s="7"/>
    </row>
    <row r="781" spans="1:10" ht="12">
      <c r="A781" s="23">
        <v>770</v>
      </c>
      <c r="B781" s="23">
        <f t="shared" si="89"/>
        <v>3850</v>
      </c>
      <c r="C781" s="24">
        <f t="shared" si="90"/>
        <v>64.16666666666667</v>
      </c>
      <c r="D781" s="32">
        <f t="shared" si="91"/>
        <v>952.3282669112184</v>
      </c>
      <c r="E781" s="24">
        <f t="shared" si="85"/>
        <v>955.476484241619</v>
      </c>
      <c r="F781" s="25">
        <f t="shared" si="86"/>
        <v>1018.4040038434903</v>
      </c>
      <c r="G781" s="25">
        <f t="shared" si="87"/>
        <v>650</v>
      </c>
      <c r="H781" s="26">
        <f t="shared" si="88"/>
        <v>0.19958922172336901</v>
      </c>
      <c r="J781" s="7"/>
    </row>
    <row r="782" spans="1:10" ht="12">
      <c r="A782" s="23">
        <v>771</v>
      </c>
      <c r="B782" s="23">
        <f t="shared" si="89"/>
        <v>3855</v>
      </c>
      <c r="C782" s="24">
        <f t="shared" si="90"/>
        <v>64.25</v>
      </c>
      <c r="D782" s="32">
        <f t="shared" si="91"/>
        <v>952.5278561329418</v>
      </c>
      <c r="E782" s="24">
        <f t="shared" si="85"/>
        <v>955.670441027612</v>
      </c>
      <c r="F782" s="25">
        <f t="shared" si="86"/>
        <v>1017.0333245128207</v>
      </c>
      <c r="G782" s="25">
        <f t="shared" si="87"/>
        <v>650</v>
      </c>
      <c r="H782" s="26">
        <f t="shared" si="88"/>
        <v>0.19932059275116526</v>
      </c>
      <c r="J782" s="7"/>
    </row>
    <row r="783" spans="1:10" ht="12">
      <c r="A783" s="23">
        <v>772</v>
      </c>
      <c r="B783" s="23">
        <f t="shared" si="89"/>
        <v>3860</v>
      </c>
      <c r="C783" s="24">
        <f t="shared" si="90"/>
        <v>64.33333333333333</v>
      </c>
      <c r="D783" s="32">
        <f t="shared" si="91"/>
        <v>952.727176725693</v>
      </c>
      <c r="E783" s="24">
        <f t="shared" si="85"/>
        <v>955.8641470613879</v>
      </c>
      <c r="F783" s="25">
        <f t="shared" si="86"/>
        <v>1015.666364994514</v>
      </c>
      <c r="G783" s="25">
        <f t="shared" si="87"/>
        <v>650</v>
      </c>
      <c r="H783" s="26">
        <f t="shared" si="88"/>
        <v>0.19905269279657306</v>
      </c>
      <c r="J783" s="7"/>
    </row>
    <row r="784" spans="1:10" ht="12">
      <c r="A784" s="23">
        <v>773</v>
      </c>
      <c r="B784" s="23">
        <f t="shared" si="89"/>
        <v>3865</v>
      </c>
      <c r="C784" s="24">
        <f t="shared" si="90"/>
        <v>64.41666666666667</v>
      </c>
      <c r="D784" s="32">
        <f t="shared" si="91"/>
        <v>952.9262294184896</v>
      </c>
      <c r="E784" s="24">
        <f t="shared" si="85"/>
        <v>956.0576029904671</v>
      </c>
      <c r="F784" s="25">
        <f t="shared" si="86"/>
        <v>1014.3031100298216</v>
      </c>
      <c r="G784" s="25">
        <f t="shared" si="87"/>
        <v>650</v>
      </c>
      <c r="H784" s="26">
        <f t="shared" si="88"/>
        <v>0.1987855188691468</v>
      </c>
      <c r="J784" s="7"/>
    </row>
    <row r="785" spans="1:10" ht="12">
      <c r="A785" s="23">
        <v>774</v>
      </c>
      <c r="B785" s="23">
        <f t="shared" si="89"/>
        <v>3870</v>
      </c>
      <c r="C785" s="24">
        <f t="shared" si="90"/>
        <v>64.5</v>
      </c>
      <c r="D785" s="32">
        <f t="shared" si="91"/>
        <v>953.1250149373587</v>
      </c>
      <c r="E785" s="24">
        <f t="shared" si="85"/>
        <v>956.250809459865</v>
      </c>
      <c r="F785" s="25">
        <f t="shared" si="86"/>
        <v>1012.9435444444563</v>
      </c>
      <c r="G785" s="25">
        <f t="shared" si="87"/>
        <v>650</v>
      </c>
      <c r="H785" s="26">
        <f t="shared" si="88"/>
        <v>0.19851906799499391</v>
      </c>
      <c r="J785" s="7"/>
    </row>
    <row r="786" spans="1:10" ht="12">
      <c r="A786" s="23">
        <v>775</v>
      </c>
      <c r="B786" s="23">
        <f t="shared" si="89"/>
        <v>3875</v>
      </c>
      <c r="C786" s="24">
        <f t="shared" si="90"/>
        <v>64.58333333333333</v>
      </c>
      <c r="D786" s="32">
        <f t="shared" si="91"/>
        <v>953.3235340053537</v>
      </c>
      <c r="E786" s="24">
        <f t="shared" si="85"/>
        <v>956.4437671121054</v>
      </c>
      <c r="F786" s="25">
        <f t="shared" si="86"/>
        <v>1011.5876531476389</v>
      </c>
      <c r="G786" s="25">
        <f t="shared" si="87"/>
        <v>650</v>
      </c>
      <c r="H786" s="26">
        <f t="shared" si="88"/>
        <v>0.19825333721658772</v>
      </c>
      <c r="J786" s="7"/>
    </row>
    <row r="787" spans="1:10" ht="12">
      <c r="A787" s="23">
        <v>776</v>
      </c>
      <c r="B787" s="23">
        <f t="shared" si="89"/>
        <v>3880</v>
      </c>
      <c r="C787" s="24">
        <f t="shared" si="90"/>
        <v>64.66666666666667</v>
      </c>
      <c r="D787" s="32">
        <f t="shared" si="91"/>
        <v>953.5217873425703</v>
      </c>
      <c r="E787" s="24">
        <f t="shared" si="85"/>
        <v>956.6364765872327</v>
      </c>
      <c r="F787" s="25">
        <f t="shared" si="86"/>
        <v>1010.2354211315142</v>
      </c>
      <c r="G787" s="25">
        <f t="shared" si="87"/>
        <v>650</v>
      </c>
      <c r="H787" s="26">
        <f t="shared" si="88"/>
        <v>0.19798832359265345</v>
      </c>
      <c r="J787" s="7"/>
    </row>
    <row r="788" spans="1:10" ht="12">
      <c r="A788" s="23">
        <v>777</v>
      </c>
      <c r="B788" s="23">
        <f t="shared" si="89"/>
        <v>3885</v>
      </c>
      <c r="C788" s="24">
        <f t="shared" si="90"/>
        <v>64.75</v>
      </c>
      <c r="D788" s="32">
        <f t="shared" si="91"/>
        <v>953.719775666163</v>
      </c>
      <c r="E788" s="24">
        <f t="shared" si="85"/>
        <v>956.8289385228247</v>
      </c>
      <c r="F788" s="25">
        <f t="shared" si="86"/>
        <v>1008.8868334708068</v>
      </c>
      <c r="G788" s="25">
        <f t="shared" si="87"/>
        <v>650</v>
      </c>
      <c r="H788" s="26">
        <f t="shared" si="88"/>
        <v>0.19772402419810028</v>
      </c>
      <c r="J788" s="7"/>
    </row>
    <row r="789" spans="1:10" ht="12">
      <c r="A789" s="23">
        <v>778</v>
      </c>
      <c r="B789" s="23">
        <f t="shared" si="89"/>
        <v>3890</v>
      </c>
      <c r="C789" s="24">
        <f t="shared" si="90"/>
        <v>64.83333333333333</v>
      </c>
      <c r="D789" s="32">
        <f t="shared" si="91"/>
        <v>953.9174996903611</v>
      </c>
      <c r="E789" s="24">
        <f t="shared" si="85"/>
        <v>957.0211535540057</v>
      </c>
      <c r="F789" s="25">
        <f t="shared" si="86"/>
        <v>1007.5418753224056</v>
      </c>
      <c r="G789" s="25">
        <f t="shared" si="87"/>
        <v>650</v>
      </c>
      <c r="H789" s="26">
        <f t="shared" si="88"/>
        <v>0.19746043612394037</v>
      </c>
      <c r="J789" s="7"/>
    </row>
    <row r="790" spans="1:10" ht="12">
      <c r="A790" s="23">
        <v>779</v>
      </c>
      <c r="B790" s="23">
        <f t="shared" si="89"/>
        <v>3895</v>
      </c>
      <c r="C790" s="24">
        <f t="shared" si="90"/>
        <v>64.91666666666667</v>
      </c>
      <c r="D790" s="32">
        <f t="shared" si="91"/>
        <v>954.114960126485</v>
      </c>
      <c r="E790" s="24">
        <f t="shared" si="85"/>
        <v>957.2131223134586</v>
      </c>
      <c r="F790" s="25">
        <f t="shared" si="86"/>
        <v>1006.2005319240681</v>
      </c>
      <c r="G790" s="25">
        <f t="shared" si="87"/>
        <v>650</v>
      </c>
      <c r="H790" s="26">
        <f t="shared" si="88"/>
        <v>0.1971975564770344</v>
      </c>
      <c r="J790" s="7"/>
    </row>
    <row r="791" spans="1:10" ht="12">
      <c r="A791" s="23">
        <v>780</v>
      </c>
      <c r="B791" s="23">
        <f t="shared" si="89"/>
        <v>3900</v>
      </c>
      <c r="C791" s="24">
        <f t="shared" si="90"/>
        <v>65</v>
      </c>
      <c r="D791" s="32">
        <f t="shared" si="91"/>
        <v>954.312157682962</v>
      </c>
      <c r="E791" s="24">
        <f t="shared" si="85"/>
        <v>957.4048454314375</v>
      </c>
      <c r="F791" s="25">
        <f t="shared" si="86"/>
        <v>1004.8627885946856</v>
      </c>
      <c r="G791" s="25">
        <f t="shared" si="87"/>
        <v>650</v>
      </c>
      <c r="H791" s="26">
        <f t="shared" si="88"/>
        <v>0.19693538238014419</v>
      </c>
      <c r="J791" s="7"/>
    </row>
    <row r="792" spans="1:10" ht="12">
      <c r="A792" s="23">
        <v>781</v>
      </c>
      <c r="B792" s="23">
        <f t="shared" si="89"/>
        <v>3905</v>
      </c>
      <c r="C792" s="24">
        <f t="shared" si="90"/>
        <v>65.08333333333333</v>
      </c>
      <c r="D792" s="32">
        <f t="shared" si="91"/>
        <v>954.5090930653422</v>
      </c>
      <c r="E792" s="24">
        <f t="shared" si="85"/>
        <v>957.5963235357805</v>
      </c>
      <c r="F792" s="25">
        <f t="shared" si="86"/>
        <v>1003.5286307330026</v>
      </c>
      <c r="G792" s="25">
        <f t="shared" si="87"/>
        <v>650</v>
      </c>
      <c r="H792" s="26">
        <f t="shared" si="88"/>
        <v>0.19667391097168108</v>
      </c>
      <c r="J792" s="7"/>
    </row>
    <row r="793" spans="1:10" ht="12">
      <c r="A793" s="23">
        <v>782</v>
      </c>
      <c r="B793" s="23">
        <f t="shared" si="89"/>
        <v>3910</v>
      </c>
      <c r="C793" s="24">
        <f t="shared" si="90"/>
        <v>65.16666666666667</v>
      </c>
      <c r="D793" s="32">
        <f t="shared" si="91"/>
        <v>954.7057669763138</v>
      </c>
      <c r="E793" s="24">
        <f t="shared" si="85"/>
        <v>957.7875572519212</v>
      </c>
      <c r="F793" s="25">
        <f t="shared" si="86"/>
        <v>1002.1980438176453</v>
      </c>
      <c r="G793" s="25">
        <f t="shared" si="87"/>
        <v>650</v>
      </c>
      <c r="H793" s="26">
        <f t="shared" si="88"/>
        <v>0.19641313940571195</v>
      </c>
      <c r="J793" s="7"/>
    </row>
    <row r="794" spans="1:10" ht="12">
      <c r="A794" s="23">
        <v>783</v>
      </c>
      <c r="B794" s="23">
        <f t="shared" si="89"/>
        <v>3915</v>
      </c>
      <c r="C794" s="24">
        <f t="shared" si="90"/>
        <v>65.25</v>
      </c>
      <c r="D794" s="32">
        <f t="shared" si="91"/>
        <v>954.9021801157196</v>
      </c>
      <c r="E794" s="24">
        <f t="shared" si="85"/>
        <v>957.9785472029022</v>
      </c>
      <c r="F794" s="25">
        <f t="shared" si="86"/>
        <v>1000.8710134062146</v>
      </c>
      <c r="G794" s="25">
        <f t="shared" si="87"/>
        <v>650</v>
      </c>
      <c r="H794" s="26">
        <f t="shared" si="88"/>
        <v>0.1961530648517814</v>
      </c>
      <c r="J794" s="7"/>
    </row>
    <row r="795" spans="1:10" ht="12">
      <c r="A795" s="23">
        <v>784</v>
      </c>
      <c r="B795" s="23">
        <f t="shared" si="89"/>
        <v>3920</v>
      </c>
      <c r="C795" s="24">
        <f t="shared" si="90"/>
        <v>65.33333333333333</v>
      </c>
      <c r="D795" s="32">
        <f t="shared" si="91"/>
        <v>955.0983331805713</v>
      </c>
      <c r="E795" s="24">
        <f t="shared" si="85"/>
        <v>958.1692940093857</v>
      </c>
      <c r="F795" s="25">
        <f t="shared" si="86"/>
        <v>999.547525134919</v>
      </c>
      <c r="G795" s="25">
        <f t="shared" si="87"/>
        <v>650</v>
      </c>
      <c r="H795" s="26">
        <f t="shared" si="88"/>
        <v>0.1958936844948396</v>
      </c>
      <c r="J795" s="7"/>
    </row>
    <row r="796" spans="1:10" ht="12">
      <c r="A796" s="23">
        <v>785</v>
      </c>
      <c r="B796" s="23">
        <f t="shared" si="89"/>
        <v>3925</v>
      </c>
      <c r="C796" s="24">
        <f t="shared" si="90"/>
        <v>65.41666666666667</v>
      </c>
      <c r="D796" s="32">
        <f t="shared" si="91"/>
        <v>955.2942268650662</v>
      </c>
      <c r="E796" s="24">
        <f t="shared" si="85"/>
        <v>958.3597982896673</v>
      </c>
      <c r="F796" s="25">
        <f t="shared" si="86"/>
        <v>998.2275647178498</v>
      </c>
      <c r="G796" s="25">
        <f t="shared" si="87"/>
        <v>650</v>
      </c>
      <c r="H796" s="26">
        <f t="shared" si="88"/>
        <v>0.1956349955351004</v>
      </c>
      <c r="J796" s="7"/>
    </row>
    <row r="797" spans="1:10" ht="12">
      <c r="A797" s="23">
        <v>786</v>
      </c>
      <c r="B797" s="23">
        <f t="shared" si="89"/>
        <v>3930</v>
      </c>
      <c r="C797" s="24">
        <f t="shared" si="90"/>
        <v>65.5</v>
      </c>
      <c r="D797" s="32">
        <f t="shared" si="91"/>
        <v>955.4898618606013</v>
      </c>
      <c r="E797" s="24">
        <f t="shared" si="85"/>
        <v>958.5500606596866</v>
      </c>
      <c r="F797" s="25">
        <f t="shared" si="86"/>
        <v>996.9111179465403</v>
      </c>
      <c r="G797" s="25">
        <f t="shared" si="87"/>
        <v>650</v>
      </c>
      <c r="H797" s="26">
        <f t="shared" si="88"/>
        <v>0.195376995187955</v>
      </c>
      <c r="J797" s="7"/>
    </row>
    <row r="798" spans="1:10" ht="12">
      <c r="A798" s="23">
        <v>787</v>
      </c>
      <c r="B798" s="23">
        <f t="shared" si="89"/>
        <v>3935</v>
      </c>
      <c r="C798" s="24">
        <f t="shared" si="90"/>
        <v>65.58333333333333</v>
      </c>
      <c r="D798" s="32">
        <f t="shared" si="91"/>
        <v>955.6852388557893</v>
      </c>
      <c r="E798" s="24">
        <f t="shared" si="85"/>
        <v>958.74008173304</v>
      </c>
      <c r="F798" s="25">
        <f t="shared" si="86"/>
        <v>995.5981706895127</v>
      </c>
      <c r="G798" s="25">
        <f t="shared" si="87"/>
        <v>650</v>
      </c>
      <c r="H798" s="26">
        <f t="shared" si="88"/>
        <v>0.1951196806838829</v>
      </c>
      <c r="J798" s="7"/>
    </row>
    <row r="799" spans="1:10" ht="12">
      <c r="A799" s="23">
        <v>788</v>
      </c>
      <c r="B799" s="23">
        <f t="shared" si="89"/>
        <v>3940</v>
      </c>
      <c r="C799" s="24">
        <f t="shared" si="90"/>
        <v>65.66666666666667</v>
      </c>
      <c r="D799" s="32">
        <f t="shared" si="91"/>
        <v>955.8803585364732</v>
      </c>
      <c r="E799" s="24">
        <f t="shared" si="85"/>
        <v>958.9298621209922</v>
      </c>
      <c r="F799" s="25">
        <f t="shared" si="86"/>
        <v>994.2887088915437</v>
      </c>
      <c r="G799" s="25">
        <f t="shared" si="87"/>
        <v>650</v>
      </c>
      <c r="H799" s="26">
        <f t="shared" si="88"/>
        <v>0.1948630492683084</v>
      </c>
      <c r="J799" s="7"/>
    </row>
    <row r="800" spans="1:10" ht="12">
      <c r="A800" s="23">
        <v>789</v>
      </c>
      <c r="B800" s="23">
        <f t="shared" si="89"/>
        <v>3945</v>
      </c>
      <c r="C800" s="24">
        <f t="shared" si="90"/>
        <v>65.75</v>
      </c>
      <c r="D800" s="32">
        <f t="shared" si="91"/>
        <v>956.0752215857415</v>
      </c>
      <c r="E800" s="24">
        <f t="shared" si="85"/>
        <v>959.1194024324884</v>
      </c>
      <c r="F800" s="25">
        <f t="shared" si="86"/>
        <v>992.9827185736137</v>
      </c>
      <c r="G800" s="25">
        <f t="shared" si="87"/>
        <v>650</v>
      </c>
      <c r="H800" s="26">
        <f t="shared" si="88"/>
        <v>0.19460709820159017</v>
      </c>
      <c r="J800" s="7"/>
    </row>
    <row r="801" spans="1:10" ht="12">
      <c r="A801" s="23">
        <v>790</v>
      </c>
      <c r="B801" s="23">
        <f t="shared" si="89"/>
        <v>3950</v>
      </c>
      <c r="C801" s="24">
        <f t="shared" si="90"/>
        <v>65.83333333333333</v>
      </c>
      <c r="D801" s="32">
        <f t="shared" si="91"/>
        <v>956.269828683943</v>
      </c>
      <c r="E801" s="24">
        <f t="shared" si="85"/>
        <v>959.3087032741652</v>
      </c>
      <c r="F801" s="25">
        <f t="shared" si="86"/>
        <v>991.6801858317058</v>
      </c>
      <c r="G801" s="25">
        <f t="shared" si="87"/>
        <v>650</v>
      </c>
      <c r="H801" s="26">
        <f t="shared" si="88"/>
        <v>0.19435182475878607</v>
      </c>
      <c r="J801" s="7"/>
    </row>
    <row r="802" spans="1:10" ht="12">
      <c r="A802" s="23">
        <v>791</v>
      </c>
      <c r="B802" s="23">
        <f t="shared" si="89"/>
        <v>3955</v>
      </c>
      <c r="C802" s="24">
        <f t="shared" si="90"/>
        <v>65.91666666666667</v>
      </c>
      <c r="D802" s="32">
        <f t="shared" si="91"/>
        <v>956.4641805087018</v>
      </c>
      <c r="E802" s="24">
        <f t="shared" si="85"/>
        <v>959.4977652503634</v>
      </c>
      <c r="F802" s="25">
        <f t="shared" si="86"/>
        <v>990.3810968367122</v>
      </c>
      <c r="G802" s="25">
        <f t="shared" si="87"/>
        <v>650</v>
      </c>
      <c r="H802" s="26">
        <f t="shared" si="88"/>
        <v>0.19409722622963493</v>
      </c>
      <c r="J802" s="7"/>
    </row>
    <row r="803" spans="1:10" ht="12">
      <c r="A803" s="23">
        <v>792</v>
      </c>
      <c r="B803" s="23">
        <f t="shared" si="89"/>
        <v>3960</v>
      </c>
      <c r="C803" s="24">
        <f t="shared" si="90"/>
        <v>66</v>
      </c>
      <c r="D803" s="32">
        <f t="shared" si="91"/>
        <v>956.6582777349314</v>
      </c>
      <c r="E803" s="24">
        <f t="shared" si="85"/>
        <v>959.6865889631382</v>
      </c>
      <c r="F803" s="25">
        <f t="shared" si="86"/>
        <v>989.0854378337401</v>
      </c>
      <c r="G803" s="25">
        <f t="shared" si="87"/>
        <v>650</v>
      </c>
      <c r="H803" s="26">
        <f t="shared" si="88"/>
        <v>0.19384329991842036</v>
      </c>
      <c r="J803" s="7"/>
    </row>
    <row r="804" spans="1:10" ht="12">
      <c r="A804" s="23">
        <v>793</v>
      </c>
      <c r="B804" s="23">
        <f t="shared" si="89"/>
        <v>3965</v>
      </c>
      <c r="C804" s="24">
        <f t="shared" si="90"/>
        <v>66.08333333333333</v>
      </c>
      <c r="D804" s="32">
        <f t="shared" si="91"/>
        <v>956.8521210348498</v>
      </c>
      <c r="E804" s="24">
        <f t="shared" si="85"/>
        <v>959.8751750122723</v>
      </c>
      <c r="F804" s="25">
        <f t="shared" si="86"/>
        <v>987.7931951419794</v>
      </c>
      <c r="G804" s="25">
        <f t="shared" si="87"/>
        <v>650</v>
      </c>
      <c r="H804" s="26">
        <f t="shared" si="88"/>
        <v>0.193590043143945</v>
      </c>
      <c r="J804" s="7"/>
    </row>
    <row r="805" spans="1:10" ht="12">
      <c r="A805" s="23">
        <v>794</v>
      </c>
      <c r="B805" s="23">
        <f t="shared" si="89"/>
        <v>3970</v>
      </c>
      <c r="C805" s="24">
        <f t="shared" si="90"/>
        <v>66.16666666666667</v>
      </c>
      <c r="D805" s="32">
        <f t="shared" si="91"/>
        <v>957.0457110779937</v>
      </c>
      <c r="E805" s="24">
        <f t="shared" si="85"/>
        <v>960.0635239952859</v>
      </c>
      <c r="F805" s="25">
        <f t="shared" si="86"/>
        <v>986.504355153729</v>
      </c>
      <c r="G805" s="25">
        <f t="shared" si="87"/>
        <v>650</v>
      </c>
      <c r="H805" s="26">
        <f t="shared" si="88"/>
        <v>0.19333745323933937</v>
      </c>
      <c r="J805" s="7"/>
    </row>
    <row r="806" spans="1:10" ht="12">
      <c r="A806" s="23">
        <v>795</v>
      </c>
      <c r="B806" s="23">
        <f t="shared" si="89"/>
        <v>3975</v>
      </c>
      <c r="C806" s="24">
        <f t="shared" si="90"/>
        <v>66.25</v>
      </c>
      <c r="D806" s="32">
        <f t="shared" si="91"/>
        <v>957.239048531233</v>
      </c>
      <c r="E806" s="24">
        <f t="shared" si="85"/>
        <v>960.2516365074488</v>
      </c>
      <c r="F806" s="25">
        <f t="shared" si="86"/>
        <v>985.2189043340533</v>
      </c>
      <c r="G806" s="25">
        <f t="shared" si="87"/>
        <v>650</v>
      </c>
      <c r="H806" s="26">
        <f t="shared" si="88"/>
        <v>0.19308552755199476</v>
      </c>
      <c r="J806" s="7"/>
    </row>
    <row r="807" spans="1:10" ht="12">
      <c r="A807" s="23">
        <v>796</v>
      </c>
      <c r="B807" s="23">
        <f t="shared" si="89"/>
        <v>3980</v>
      </c>
      <c r="C807" s="24">
        <f t="shared" si="90"/>
        <v>66.33333333333333</v>
      </c>
      <c r="D807" s="32">
        <f t="shared" si="91"/>
        <v>957.432134058785</v>
      </c>
      <c r="E807" s="24">
        <f t="shared" si="85"/>
        <v>960.4395131417916</v>
      </c>
      <c r="F807" s="25">
        <f t="shared" si="86"/>
        <v>983.9368292205415</v>
      </c>
      <c r="G807" s="25">
        <f t="shared" si="87"/>
        <v>650</v>
      </c>
      <c r="H807" s="26">
        <f t="shared" si="88"/>
        <v>0.1928342634435162</v>
      </c>
      <c r="J807" s="7"/>
    </row>
    <row r="808" spans="1:10" ht="12">
      <c r="A808" s="23">
        <v>797</v>
      </c>
      <c r="B808" s="23">
        <f t="shared" si="89"/>
        <v>3985</v>
      </c>
      <c r="C808" s="24">
        <f t="shared" si="90"/>
        <v>66.41666666666667</v>
      </c>
      <c r="D808" s="32">
        <f t="shared" si="91"/>
        <v>957.6249683222285</v>
      </c>
      <c r="E808" s="24">
        <f t="shared" si="85"/>
        <v>960.6271544891171</v>
      </c>
      <c r="F808" s="25">
        <f t="shared" si="86"/>
        <v>982.6581164225497</v>
      </c>
      <c r="G808" s="25">
        <f t="shared" si="87"/>
        <v>650</v>
      </c>
      <c r="H808" s="26">
        <f t="shared" si="88"/>
        <v>0.1925836582895737</v>
      </c>
      <c r="J808" s="7"/>
    </row>
    <row r="809" spans="1:10" ht="12">
      <c r="A809" s="23">
        <v>798</v>
      </c>
      <c r="B809" s="23">
        <f t="shared" si="89"/>
        <v>3990</v>
      </c>
      <c r="C809" s="24">
        <f t="shared" si="90"/>
        <v>66.5</v>
      </c>
      <c r="D809" s="32">
        <f t="shared" si="91"/>
        <v>957.817551980518</v>
      </c>
      <c r="E809" s="24">
        <f t="shared" si="85"/>
        <v>960.8145611380105</v>
      </c>
      <c r="F809" s="25">
        <f t="shared" si="86"/>
        <v>981.3827526205346</v>
      </c>
      <c r="G809" s="25">
        <f t="shared" si="87"/>
        <v>650</v>
      </c>
      <c r="H809" s="26">
        <f t="shared" si="88"/>
        <v>0.19233370947977163</v>
      </c>
      <c r="J809" s="7"/>
    </row>
    <row r="810" spans="1:10" ht="12">
      <c r="A810" s="23">
        <v>799</v>
      </c>
      <c r="B810" s="23">
        <f t="shared" si="89"/>
        <v>3995</v>
      </c>
      <c r="C810" s="24">
        <f t="shared" si="90"/>
        <v>66.58333333333333</v>
      </c>
      <c r="D810" s="32">
        <f t="shared" si="91"/>
        <v>958.0098856899978</v>
      </c>
      <c r="E810" s="24">
        <f t="shared" si="85"/>
        <v>961.001733674852</v>
      </c>
      <c r="F810" s="25">
        <f t="shared" si="86"/>
        <v>980.1107245661547</v>
      </c>
      <c r="G810" s="25">
        <f t="shared" si="87"/>
        <v>650</v>
      </c>
      <c r="H810" s="26">
        <f t="shared" si="88"/>
        <v>0.19208441441766871</v>
      </c>
      <c r="J810" s="7"/>
    </row>
    <row r="811" spans="1:10" ht="12">
      <c r="A811" s="23">
        <v>800</v>
      </c>
      <c r="B811" s="23">
        <f t="shared" si="89"/>
        <v>4000</v>
      </c>
      <c r="C811" s="24">
        <f t="shared" si="90"/>
        <v>66.66666666666667</v>
      </c>
      <c r="D811" s="32">
        <f t="shared" si="91"/>
        <v>958.2019701044154</v>
      </c>
      <c r="E811" s="24">
        <f t="shared" si="85"/>
        <v>961.1886726838263</v>
      </c>
      <c r="F811" s="25">
        <f t="shared" si="86"/>
        <v>978.8420190811344</v>
      </c>
      <c r="G811" s="25">
        <f t="shared" si="87"/>
        <v>650</v>
      </c>
      <c r="H811" s="26">
        <f t="shared" si="88"/>
        <v>0.19183577052055548</v>
      </c>
      <c r="J811" s="7"/>
    </row>
    <row r="812" spans="1:10" ht="12">
      <c r="A812" s="23">
        <v>801</v>
      </c>
      <c r="B812" s="23">
        <f t="shared" si="89"/>
        <v>4005</v>
      </c>
      <c r="C812" s="24">
        <f t="shared" si="90"/>
        <v>66.75</v>
      </c>
      <c r="D812" s="32">
        <f t="shared" si="91"/>
        <v>958.393805874936</v>
      </c>
      <c r="E812" s="24">
        <f t="shared" si="85"/>
        <v>961.375378746935</v>
      </c>
      <c r="F812" s="25">
        <f t="shared" si="86"/>
        <v>977.5766230575646</v>
      </c>
      <c r="G812" s="25">
        <f t="shared" si="87"/>
        <v>650</v>
      </c>
      <c r="H812" s="26">
        <f t="shared" si="88"/>
        <v>0.1915877752195129</v>
      </c>
      <c r="J812" s="7"/>
    </row>
    <row r="813" spans="1:10" ht="12">
      <c r="A813" s="23">
        <v>802</v>
      </c>
      <c r="B813" s="23">
        <f t="shared" si="89"/>
        <v>4010</v>
      </c>
      <c r="C813" s="24">
        <f t="shared" si="90"/>
        <v>66.83333333333333</v>
      </c>
      <c r="D813" s="32">
        <f t="shared" si="91"/>
        <v>958.5853936501555</v>
      </c>
      <c r="E813" s="24">
        <f t="shared" si="85"/>
        <v>961.5618524440057</v>
      </c>
      <c r="F813" s="25">
        <f t="shared" si="86"/>
        <v>976.3145234564089</v>
      </c>
      <c r="G813" s="25">
        <f t="shared" si="87"/>
        <v>650</v>
      </c>
      <c r="H813" s="26">
        <f t="shared" si="88"/>
        <v>0.19134042595911982</v>
      </c>
      <c r="J813" s="7"/>
    </row>
    <row r="814" spans="1:10" ht="12">
      <c r="A814" s="23">
        <v>803</v>
      </c>
      <c r="B814" s="23">
        <f t="shared" si="89"/>
        <v>4015</v>
      </c>
      <c r="C814" s="24">
        <f t="shared" si="90"/>
        <v>66.91666666666667</v>
      </c>
      <c r="D814" s="32">
        <f t="shared" si="91"/>
        <v>958.7767340761146</v>
      </c>
      <c r="E814" s="24">
        <f t="shared" si="85"/>
        <v>961.7480943527047</v>
      </c>
      <c r="F814" s="25">
        <f t="shared" si="86"/>
        <v>975.0557073080581</v>
      </c>
      <c r="G814" s="25">
        <f t="shared" si="87"/>
        <v>650</v>
      </c>
      <c r="H814" s="26">
        <f t="shared" si="88"/>
        <v>0.1910937201975616</v>
      </c>
      <c r="J814" s="7"/>
    </row>
    <row r="815" spans="1:10" ht="12">
      <c r="A815" s="23">
        <v>804</v>
      </c>
      <c r="B815" s="23">
        <f t="shared" si="89"/>
        <v>4020</v>
      </c>
      <c r="C815" s="24">
        <f t="shared" si="90"/>
        <v>67</v>
      </c>
      <c r="D815" s="32">
        <f t="shared" si="91"/>
        <v>958.9678277963122</v>
      </c>
      <c r="E815" s="24">
        <f t="shared" si="85"/>
        <v>961.9341050485463</v>
      </c>
      <c r="F815" s="25">
        <f t="shared" si="86"/>
        <v>973.8001617111969</v>
      </c>
      <c r="G815" s="25">
        <f t="shared" si="87"/>
        <v>650</v>
      </c>
      <c r="H815" s="26">
        <f t="shared" si="88"/>
        <v>0.190847655406408</v>
      </c>
      <c r="J815" s="7"/>
    </row>
    <row r="816" spans="1:10" ht="12">
      <c r="A816" s="23">
        <v>805</v>
      </c>
      <c r="B816" s="23">
        <f t="shared" si="89"/>
        <v>4025</v>
      </c>
      <c r="C816" s="24">
        <f t="shared" si="90"/>
        <v>67.08333333333333</v>
      </c>
      <c r="D816" s="32">
        <f t="shared" si="91"/>
        <v>959.1586754517186</v>
      </c>
      <c r="E816" s="24">
        <f t="shared" si="85"/>
        <v>962.1198851049044</v>
      </c>
      <c r="F816" s="25">
        <f t="shared" si="86"/>
        <v>972.5478738328147</v>
      </c>
      <c r="G816" s="25">
        <f t="shared" si="87"/>
        <v>650</v>
      </c>
      <c r="H816" s="26">
        <f t="shared" si="88"/>
        <v>0.19060222907061536</v>
      </c>
      <c r="J816" s="7"/>
    </row>
    <row r="817" spans="1:10" ht="12">
      <c r="A817" s="23">
        <v>806</v>
      </c>
      <c r="B817" s="23">
        <f t="shared" si="89"/>
        <v>4030</v>
      </c>
      <c r="C817" s="24">
        <f t="shared" si="90"/>
        <v>67.16666666666667</v>
      </c>
      <c r="D817" s="32">
        <f t="shared" si="91"/>
        <v>959.3492776807892</v>
      </c>
      <c r="E817" s="24">
        <f t="shared" si="85"/>
        <v>962.3054350930222</v>
      </c>
      <c r="F817" s="25">
        <f t="shared" si="86"/>
        <v>971.2988309069906</v>
      </c>
      <c r="G817" s="25">
        <f t="shared" si="87"/>
        <v>650</v>
      </c>
      <c r="H817" s="26">
        <f t="shared" si="88"/>
        <v>0.19035743868828822</v>
      </c>
      <c r="J817" s="7"/>
    </row>
    <row r="818" spans="1:10" ht="12">
      <c r="A818" s="23">
        <v>807</v>
      </c>
      <c r="B818" s="23">
        <f t="shared" si="89"/>
        <v>4035</v>
      </c>
      <c r="C818" s="24">
        <f t="shared" si="90"/>
        <v>67.25</v>
      </c>
      <c r="D818" s="32">
        <f t="shared" si="91"/>
        <v>959.5396351194775</v>
      </c>
      <c r="E818" s="24">
        <f t="shared" si="85"/>
        <v>962.4907555820239</v>
      </c>
      <c r="F818" s="25">
        <f t="shared" si="86"/>
        <v>970.0530202356732</v>
      </c>
      <c r="G818" s="25">
        <f t="shared" si="87"/>
        <v>650</v>
      </c>
      <c r="H818" s="26">
        <f t="shared" si="88"/>
        <v>0.1901132817708326</v>
      </c>
      <c r="J818" s="7"/>
    </row>
    <row r="819" spans="1:10" ht="12">
      <c r="A819" s="23">
        <v>808</v>
      </c>
      <c r="B819" s="23">
        <f t="shared" si="89"/>
        <v>4040</v>
      </c>
      <c r="C819" s="24">
        <f t="shared" si="90"/>
        <v>67.33333333333333</v>
      </c>
      <c r="D819" s="32">
        <f t="shared" si="91"/>
        <v>959.7297484012482</v>
      </c>
      <c r="E819" s="24">
        <f t="shared" si="85"/>
        <v>962.6758471389242</v>
      </c>
      <c r="F819" s="25">
        <f t="shared" si="86"/>
        <v>968.8104291869702</v>
      </c>
      <c r="G819" s="25">
        <f t="shared" si="87"/>
        <v>650</v>
      </c>
      <c r="H819" s="26">
        <f t="shared" si="88"/>
        <v>0.1898697558426203</v>
      </c>
      <c r="J819" s="7"/>
    </row>
    <row r="820" spans="1:10" ht="12">
      <c r="A820" s="23">
        <v>809</v>
      </c>
      <c r="B820" s="23">
        <f t="shared" si="89"/>
        <v>4045</v>
      </c>
      <c r="C820" s="24">
        <f t="shared" si="90"/>
        <v>67.41666666666667</v>
      </c>
      <c r="D820" s="32">
        <f t="shared" si="91"/>
        <v>959.9196181570909</v>
      </c>
      <c r="E820" s="24">
        <f t="shared" si="85"/>
        <v>962.8607103286388</v>
      </c>
      <c r="F820" s="25">
        <f t="shared" si="86"/>
        <v>967.5710451954598</v>
      </c>
      <c r="G820" s="25">
        <f t="shared" si="87"/>
        <v>650</v>
      </c>
      <c r="H820" s="26">
        <f t="shared" si="88"/>
        <v>0.18962685844105043</v>
      </c>
      <c r="J820" s="7"/>
    </row>
    <row r="821" spans="1:10" ht="12">
      <c r="A821" s="23">
        <v>810</v>
      </c>
      <c r="B821" s="23">
        <f t="shared" si="89"/>
        <v>4050</v>
      </c>
      <c r="C821" s="24">
        <f t="shared" si="90"/>
        <v>67.5</v>
      </c>
      <c r="D821" s="32">
        <f t="shared" si="91"/>
        <v>960.109245015532</v>
      </c>
      <c r="E821" s="24">
        <f t="shared" si="85"/>
        <v>963.0453457139955</v>
      </c>
      <c r="F821" s="25">
        <f t="shared" si="86"/>
        <v>966.3348557616301</v>
      </c>
      <c r="G821" s="25">
        <f t="shared" si="87"/>
        <v>650</v>
      </c>
      <c r="H821" s="26">
        <f t="shared" si="88"/>
        <v>0.18938458711643902</v>
      </c>
      <c r="J821" s="7"/>
    </row>
    <row r="822" spans="1:10" ht="12">
      <c r="A822" s="23">
        <v>811</v>
      </c>
      <c r="B822" s="23">
        <f t="shared" si="89"/>
        <v>4055</v>
      </c>
      <c r="C822" s="24">
        <f t="shared" si="90"/>
        <v>67.58333333333333</v>
      </c>
      <c r="D822" s="32">
        <f t="shared" si="91"/>
        <v>960.2986296026485</v>
      </c>
      <c r="E822" s="24">
        <f t="shared" si="85"/>
        <v>963.2297538557435</v>
      </c>
      <c r="F822" s="25">
        <f t="shared" si="86"/>
        <v>965.1018484512168</v>
      </c>
      <c r="G822" s="25">
        <f t="shared" si="87"/>
        <v>650</v>
      </c>
      <c r="H822" s="26">
        <f t="shared" si="88"/>
        <v>0.18914293943188965</v>
      </c>
      <c r="J822" s="7"/>
    </row>
    <row r="823" spans="1:10" ht="12">
      <c r="A823" s="23">
        <v>812</v>
      </c>
      <c r="B823" s="23">
        <f t="shared" si="89"/>
        <v>4060</v>
      </c>
      <c r="C823" s="24">
        <f t="shared" si="90"/>
        <v>67.66666666666667</v>
      </c>
      <c r="D823" s="32">
        <f t="shared" si="91"/>
        <v>960.4877725420804</v>
      </c>
      <c r="E823" s="24">
        <f t="shared" si="85"/>
        <v>963.4139353125644</v>
      </c>
      <c r="F823" s="25">
        <f t="shared" si="86"/>
        <v>963.8720108949591</v>
      </c>
      <c r="G823" s="25">
        <f t="shared" si="87"/>
        <v>650</v>
      </c>
      <c r="H823" s="26">
        <f t="shared" si="88"/>
        <v>0.18890191296324527</v>
      </c>
      <c r="J823" s="7"/>
    </row>
    <row r="824" spans="1:10" ht="12">
      <c r="A824" s="23">
        <v>813</v>
      </c>
      <c r="B824" s="23">
        <f t="shared" si="89"/>
        <v>4065</v>
      </c>
      <c r="C824" s="24">
        <f t="shared" si="90"/>
        <v>67.75</v>
      </c>
      <c r="D824" s="32">
        <f t="shared" si="91"/>
        <v>960.6766744550437</v>
      </c>
      <c r="E824" s="24">
        <f t="shared" si="85"/>
        <v>963.5978906410819</v>
      </c>
      <c r="F824" s="25">
        <f t="shared" si="86"/>
        <v>962.6453307882142</v>
      </c>
      <c r="G824" s="25">
        <f t="shared" si="87"/>
        <v>650</v>
      </c>
      <c r="H824" s="26">
        <f t="shared" si="88"/>
        <v>0.1886615052990131</v>
      </c>
      <c r="J824" s="7"/>
    </row>
    <row r="825" spans="1:10" ht="12">
      <c r="A825" s="23">
        <v>814</v>
      </c>
      <c r="B825" s="23">
        <f t="shared" si="89"/>
        <v>4070</v>
      </c>
      <c r="C825" s="24">
        <f t="shared" si="90"/>
        <v>67.83333333333333</v>
      </c>
      <c r="D825" s="32">
        <f t="shared" si="91"/>
        <v>960.8653359603427</v>
      </c>
      <c r="E825" s="24">
        <f t="shared" si="85"/>
        <v>963.7816203958721</v>
      </c>
      <c r="F825" s="25">
        <f t="shared" si="86"/>
        <v>961.4217958902973</v>
      </c>
      <c r="G825" s="25">
        <f t="shared" si="87"/>
        <v>650</v>
      </c>
      <c r="H825" s="26">
        <f t="shared" si="88"/>
        <v>0.18842171404023467</v>
      </c>
      <c r="J825" s="7"/>
    </row>
    <row r="826" spans="1:10" ht="12">
      <c r="A826" s="23">
        <v>815</v>
      </c>
      <c r="B826" s="23">
        <f t="shared" si="89"/>
        <v>4075</v>
      </c>
      <c r="C826" s="24">
        <f t="shared" si="90"/>
        <v>67.91666666666667</v>
      </c>
      <c r="D826" s="32">
        <f t="shared" si="91"/>
        <v>961.053757674383</v>
      </c>
      <c r="E826" s="24">
        <f t="shared" si="85"/>
        <v>963.9651251294733</v>
      </c>
      <c r="F826" s="25">
        <f t="shared" si="86"/>
        <v>960.2013940245592</v>
      </c>
      <c r="G826" s="25">
        <f t="shared" si="87"/>
        <v>650</v>
      </c>
      <c r="H826" s="26">
        <f t="shared" si="88"/>
        <v>0.1881825368005016</v>
      </c>
      <c r="J826" s="7"/>
    </row>
    <row r="827" spans="1:10" ht="12">
      <c r="A827" s="23">
        <v>816</v>
      </c>
      <c r="B827" s="23">
        <f t="shared" si="89"/>
        <v>4080</v>
      </c>
      <c r="C827" s="24">
        <f t="shared" si="90"/>
        <v>68</v>
      </c>
      <c r="D827" s="32">
        <f t="shared" si="91"/>
        <v>961.2419402111834</v>
      </c>
      <c r="E827" s="24">
        <f t="shared" si="85"/>
        <v>964.1484053923964</v>
      </c>
      <c r="F827" s="25">
        <f t="shared" si="86"/>
        <v>958.9841130772237</v>
      </c>
      <c r="G827" s="25">
        <f t="shared" si="87"/>
        <v>650</v>
      </c>
      <c r="H827" s="26">
        <f t="shared" si="88"/>
        <v>0.18794397120572734</v>
      </c>
      <c r="J827" s="7"/>
    </row>
    <row r="828" spans="1:10" ht="12">
      <c r="A828" s="23">
        <v>817</v>
      </c>
      <c r="B828" s="23">
        <f t="shared" si="89"/>
        <v>4085</v>
      </c>
      <c r="C828" s="24">
        <f t="shared" si="90"/>
        <v>68.08333333333333</v>
      </c>
      <c r="D828" s="32">
        <f t="shared" si="91"/>
        <v>961.4298841823892</v>
      </c>
      <c r="E828" s="24">
        <f t="shared" si="85"/>
        <v>964.3314617331343</v>
      </c>
      <c r="F828" s="25">
        <f t="shared" si="86"/>
        <v>957.7699409974358</v>
      </c>
      <c r="G828" s="25">
        <f t="shared" si="87"/>
        <v>650</v>
      </c>
      <c r="H828" s="26">
        <f t="shared" si="88"/>
        <v>0.18770601489415695</v>
      </c>
      <c r="J828" s="7"/>
    </row>
    <row r="829" spans="1:10" ht="12">
      <c r="A829" s="23">
        <v>818</v>
      </c>
      <c r="B829" s="23">
        <f t="shared" si="89"/>
        <v>4090</v>
      </c>
      <c r="C829" s="24">
        <f t="shared" si="90"/>
        <v>68.16666666666667</v>
      </c>
      <c r="D829" s="32">
        <f t="shared" si="91"/>
        <v>961.6175901972833</v>
      </c>
      <c r="E829" s="24">
        <f t="shared" si="85"/>
        <v>964.5142946981722</v>
      </c>
      <c r="F829" s="25">
        <f t="shared" si="86"/>
        <v>956.5588657969503</v>
      </c>
      <c r="G829" s="25">
        <f t="shared" si="87"/>
        <v>650</v>
      </c>
      <c r="H829" s="26">
        <f t="shared" si="88"/>
        <v>0.18746866551630578</v>
      </c>
      <c r="J829" s="7"/>
    </row>
    <row r="830" spans="1:10" ht="12">
      <c r="A830" s="23">
        <v>819</v>
      </c>
      <c r="B830" s="23">
        <f t="shared" si="89"/>
        <v>4095</v>
      </c>
      <c r="C830" s="24">
        <f t="shared" si="90"/>
        <v>68.25</v>
      </c>
      <c r="D830" s="32">
        <f t="shared" si="91"/>
        <v>961.8050588627997</v>
      </c>
      <c r="E830" s="24">
        <f t="shared" si="85"/>
        <v>964.696904831997</v>
      </c>
      <c r="F830" s="25">
        <f t="shared" si="86"/>
        <v>955.3508755496736</v>
      </c>
      <c r="G830" s="25">
        <f t="shared" si="87"/>
        <v>650</v>
      </c>
      <c r="H830" s="26">
        <f t="shared" si="88"/>
        <v>0.18723192073486988</v>
      </c>
      <c r="J830" s="7"/>
    </row>
    <row r="831" spans="1:10" ht="12">
      <c r="A831" s="23">
        <v>820</v>
      </c>
      <c r="B831" s="23">
        <f t="shared" si="89"/>
        <v>4100</v>
      </c>
      <c r="C831" s="24">
        <f t="shared" si="90"/>
        <v>68.33333333333333</v>
      </c>
      <c r="D831" s="32">
        <f t="shared" si="91"/>
        <v>961.9922907835346</v>
      </c>
      <c r="E831" s="24">
        <f t="shared" si="85"/>
        <v>964.8792926771074</v>
      </c>
      <c r="F831" s="25">
        <f t="shared" si="86"/>
        <v>954.1459583907534</v>
      </c>
      <c r="G831" s="25">
        <f t="shared" si="87"/>
        <v>650</v>
      </c>
      <c r="H831" s="26">
        <f t="shared" si="88"/>
        <v>0.18699577822454744</v>
      </c>
      <c r="J831" s="7"/>
    </row>
    <row r="832" spans="1:10" ht="12">
      <c r="A832" s="23">
        <v>821</v>
      </c>
      <c r="B832" s="23">
        <f t="shared" si="89"/>
        <v>4105</v>
      </c>
      <c r="C832" s="24">
        <f t="shared" si="90"/>
        <v>68.41666666666667</v>
      </c>
      <c r="D832" s="32">
        <f t="shared" si="91"/>
        <v>962.1792865617591</v>
      </c>
      <c r="E832" s="24">
        <f t="shared" si="85"/>
        <v>965.0614587740231</v>
      </c>
      <c r="F832" s="25">
        <f t="shared" si="86"/>
        <v>952.9441025168746</v>
      </c>
      <c r="G832" s="25">
        <f t="shared" si="87"/>
        <v>650</v>
      </c>
      <c r="H832" s="26">
        <f t="shared" si="88"/>
        <v>0.18676023567209696</v>
      </c>
      <c r="J832" s="7"/>
    </row>
    <row r="833" spans="1:10" ht="12">
      <c r="A833" s="23">
        <v>822</v>
      </c>
      <c r="B833" s="23">
        <f t="shared" si="89"/>
        <v>4110</v>
      </c>
      <c r="C833" s="24">
        <f t="shared" si="90"/>
        <v>68.5</v>
      </c>
      <c r="D833" s="32">
        <f t="shared" si="91"/>
        <v>962.3660467974312</v>
      </c>
      <c r="E833" s="24">
        <f t="shared" si="85"/>
        <v>965.2434036612949</v>
      </c>
      <c r="F833" s="25">
        <f t="shared" si="86"/>
        <v>951.7452961856468</v>
      </c>
      <c r="G833" s="25">
        <f t="shared" si="87"/>
        <v>650</v>
      </c>
      <c r="H833" s="26">
        <f t="shared" si="88"/>
        <v>0.1865252907762169</v>
      </c>
      <c r="J833" s="7"/>
    </row>
    <row r="834" spans="1:10" ht="12">
      <c r="A834" s="23">
        <v>823</v>
      </c>
      <c r="B834" s="23">
        <f t="shared" si="89"/>
        <v>4115</v>
      </c>
      <c r="C834" s="24">
        <f t="shared" si="90"/>
        <v>68.58333333333333</v>
      </c>
      <c r="D834" s="32">
        <f t="shared" si="91"/>
        <v>962.5525720882074</v>
      </c>
      <c r="E834" s="24">
        <f t="shared" si="85"/>
        <v>965.425127875514</v>
      </c>
      <c r="F834" s="25">
        <f t="shared" si="86"/>
        <v>950.5495277145585</v>
      </c>
      <c r="G834" s="25">
        <f t="shared" si="87"/>
        <v>650</v>
      </c>
      <c r="H834" s="26">
        <f t="shared" si="88"/>
        <v>0.18629094124734122</v>
      </c>
      <c r="J834" s="7"/>
    </row>
    <row r="835" spans="1:10" ht="12">
      <c r="A835" s="23">
        <v>824</v>
      </c>
      <c r="B835" s="23">
        <f t="shared" si="89"/>
        <v>4120</v>
      </c>
      <c r="C835" s="24">
        <f t="shared" si="90"/>
        <v>68.66666666666667</v>
      </c>
      <c r="D835" s="32">
        <f t="shared" si="91"/>
        <v>962.7388630294547</v>
      </c>
      <c r="E835" s="24">
        <f t="shared" si="85"/>
        <v>965.6066319513219</v>
      </c>
      <c r="F835" s="25">
        <f t="shared" si="86"/>
        <v>949.3567854820759</v>
      </c>
      <c r="G835" s="25">
        <f t="shared" si="87"/>
        <v>650</v>
      </c>
      <c r="H835" s="26">
        <f t="shared" si="88"/>
        <v>0.1860571848078542</v>
      </c>
      <c r="J835" s="7"/>
    </row>
    <row r="836" spans="1:10" ht="12">
      <c r="A836" s="23">
        <v>825</v>
      </c>
      <c r="B836" s="23">
        <f t="shared" si="89"/>
        <v>4125</v>
      </c>
      <c r="C836" s="24">
        <f t="shared" si="90"/>
        <v>68.75</v>
      </c>
      <c r="D836" s="32">
        <f t="shared" si="91"/>
        <v>962.9249202142626</v>
      </c>
      <c r="E836" s="24">
        <f t="shared" si="85"/>
        <v>965.7879164214186</v>
      </c>
      <c r="F836" s="25">
        <f t="shared" si="86"/>
        <v>948.1670579253372</v>
      </c>
      <c r="G836" s="25">
        <f t="shared" si="87"/>
        <v>650</v>
      </c>
      <c r="H836" s="26">
        <f t="shared" si="88"/>
        <v>0.18582401919163885</v>
      </c>
      <c r="J836" s="7"/>
    </row>
    <row r="837" spans="1:10" ht="12">
      <c r="A837" s="23">
        <v>826</v>
      </c>
      <c r="B837" s="23">
        <f t="shared" si="89"/>
        <v>4130</v>
      </c>
      <c r="C837" s="24">
        <f t="shared" si="90"/>
        <v>68.83333333333333</v>
      </c>
      <c r="D837" s="32">
        <f t="shared" si="91"/>
        <v>963.1107442334542</v>
      </c>
      <c r="E837" s="24">
        <f t="shared" si="85"/>
        <v>965.9689818165737</v>
      </c>
      <c r="F837" s="25">
        <f t="shared" si="86"/>
        <v>946.9803335413301</v>
      </c>
      <c r="G837" s="25">
        <f t="shared" si="87"/>
        <v>650</v>
      </c>
      <c r="H837" s="26">
        <f t="shared" si="88"/>
        <v>0.18559144214430767</v>
      </c>
      <c r="J837" s="7"/>
    </row>
    <row r="838" spans="1:10" ht="12">
      <c r="A838" s="23">
        <v>827</v>
      </c>
      <c r="B838" s="23">
        <f t="shared" si="89"/>
        <v>4135</v>
      </c>
      <c r="C838" s="24">
        <f t="shared" si="90"/>
        <v>68.91666666666667</v>
      </c>
      <c r="D838" s="32">
        <f t="shared" si="91"/>
        <v>963.2963356755985</v>
      </c>
      <c r="E838" s="24">
        <f t="shared" si="85"/>
        <v>966.1498286656343</v>
      </c>
      <c r="F838" s="25">
        <f t="shared" si="86"/>
        <v>945.7966008860432</v>
      </c>
      <c r="G838" s="25">
        <f t="shared" si="87"/>
        <v>650</v>
      </c>
      <c r="H838" s="26">
        <f t="shared" si="88"/>
        <v>0.1853594514230364</v>
      </c>
      <c r="J838" s="7"/>
    </row>
    <row r="839" spans="1:10" ht="12">
      <c r="A839" s="23">
        <v>828</v>
      </c>
      <c r="B839" s="23">
        <f t="shared" si="89"/>
        <v>4140</v>
      </c>
      <c r="C839" s="24">
        <f t="shared" si="90"/>
        <v>69</v>
      </c>
      <c r="D839" s="32">
        <f t="shared" si="91"/>
        <v>963.4816951270215</v>
      </c>
      <c r="E839" s="24">
        <f t="shared" si="85"/>
        <v>966.3304574955355</v>
      </c>
      <c r="F839" s="25">
        <f t="shared" si="86"/>
        <v>944.6158485735864</v>
      </c>
      <c r="G839" s="25">
        <f t="shared" si="87"/>
        <v>650</v>
      </c>
      <c r="H839" s="26">
        <f t="shared" si="88"/>
        <v>0.18512804479639128</v>
      </c>
      <c r="J839" s="7"/>
    </row>
    <row r="840" spans="1:10" ht="12">
      <c r="A840" s="23">
        <v>829</v>
      </c>
      <c r="B840" s="23">
        <f t="shared" si="89"/>
        <v>4145</v>
      </c>
      <c r="C840" s="24">
        <f t="shared" si="90"/>
        <v>69.08333333333333</v>
      </c>
      <c r="D840" s="32">
        <f t="shared" si="91"/>
        <v>963.6668231718179</v>
      </c>
      <c r="E840" s="24">
        <f t="shared" si="85"/>
        <v>966.5108688313084</v>
      </c>
      <c r="F840" s="25">
        <f t="shared" si="86"/>
        <v>943.4380652763144</v>
      </c>
      <c r="G840" s="25">
        <f t="shared" si="87"/>
        <v>650</v>
      </c>
      <c r="H840" s="26">
        <f t="shared" si="88"/>
        <v>0.18489722004435366</v>
      </c>
      <c r="J840" s="7"/>
    </row>
    <row r="841" spans="1:10" ht="12">
      <c r="A841" s="23">
        <v>830</v>
      </c>
      <c r="B841" s="23">
        <f t="shared" si="89"/>
        <v>4150</v>
      </c>
      <c r="C841" s="24">
        <f t="shared" si="90"/>
        <v>69.16666666666667</v>
      </c>
      <c r="D841" s="32">
        <f t="shared" si="91"/>
        <v>963.8517203918623</v>
      </c>
      <c r="E841" s="24">
        <f t="shared" si="85"/>
        <v>966.6910631960898</v>
      </c>
      <c r="F841" s="25">
        <f t="shared" si="86"/>
        <v>942.263239724387</v>
      </c>
      <c r="G841" s="25">
        <f t="shared" si="87"/>
        <v>650</v>
      </c>
      <c r="H841" s="26">
        <f t="shared" si="88"/>
        <v>0.18466697495823362</v>
      </c>
      <c r="J841" s="7"/>
    </row>
    <row r="842" spans="1:10" ht="12">
      <c r="A842" s="23">
        <v>831</v>
      </c>
      <c r="B842" s="23">
        <f t="shared" si="89"/>
        <v>4155</v>
      </c>
      <c r="C842" s="24">
        <f t="shared" si="90"/>
        <v>69.25</v>
      </c>
      <c r="D842" s="32">
        <f t="shared" si="91"/>
        <v>964.0363873668205</v>
      </c>
      <c r="E842" s="24">
        <f t="shared" si="85"/>
        <v>966.8710411111316</v>
      </c>
      <c r="F842" s="25">
        <f t="shared" si="86"/>
        <v>941.0913607056552</v>
      </c>
      <c r="G842" s="25">
        <f t="shared" si="87"/>
        <v>650</v>
      </c>
      <c r="H842" s="26">
        <f t="shared" si="88"/>
        <v>0.18443730734064775</v>
      </c>
      <c r="J842" s="7"/>
    </row>
    <row r="843" spans="1:10" ht="12">
      <c r="A843" s="23">
        <v>832</v>
      </c>
      <c r="B843" s="23">
        <f t="shared" si="89"/>
        <v>4160</v>
      </c>
      <c r="C843" s="24">
        <f t="shared" si="90"/>
        <v>69.33333333333333</v>
      </c>
      <c r="D843" s="32">
        <f t="shared" si="91"/>
        <v>964.2208246741611</v>
      </c>
      <c r="E843" s="24">
        <f aca="true" t="shared" si="92" ref="E843:E906">20+345*LOG(8*(B843+delta_t/2)/60+1)</f>
        <v>967.0508030958098</v>
      </c>
      <c r="F843" s="25">
        <f aca="true" t="shared" si="93" ref="F843:F906">alfa_c*(E843-D843)+k_sh*0.0000000577*eps_r*((E843+273.15)^4-(D843+273.15)^4)</f>
        <v>939.9224170644388</v>
      </c>
      <c r="G843" s="25">
        <f aca="true" t="shared" si="94" ref="G843:G906">IF(steel&lt;&gt;1,IF(D843&lt;600,425+0.773*D843-0.00169*D843^2+0.00000222*D843^3,IF(D843&lt;735,666+13002/(738-D843),IF(D843&lt;900,545+17820/(D843-731),650))),450+0.28*D843-0.000291*D843^2+0.000000134*D843^3)</f>
        <v>650</v>
      </c>
      <c r="H843" s="26">
        <f aca="true" t="shared" si="95" ref="H843:H906">F843/7850/G843*fatt_sez*delta_t</f>
        <v>0.18420821500527956</v>
      </c>
      <c r="J843" s="7"/>
    </row>
    <row r="844" spans="1:10" ht="12">
      <c r="A844" s="23">
        <v>833</v>
      </c>
      <c r="B844" s="23">
        <f aca="true" t="shared" si="96" ref="B844:B907">B843+delta_t</f>
        <v>4165</v>
      </c>
      <c r="C844" s="24">
        <f aca="true" t="shared" si="97" ref="C844:C907">B844/60</f>
        <v>69.41666666666667</v>
      </c>
      <c r="D844" s="32">
        <f aca="true" t="shared" si="98" ref="D844:D907">D843+H843</f>
        <v>964.4050328891664</v>
      </c>
      <c r="E844" s="24">
        <f t="shared" si="92"/>
        <v>967.2303496676326</v>
      </c>
      <c r="F844" s="25">
        <f t="shared" si="93"/>
        <v>938.7563977021564</v>
      </c>
      <c r="G844" s="25">
        <f t="shared" si="94"/>
        <v>650</v>
      </c>
      <c r="H844" s="26">
        <f t="shared" si="95"/>
        <v>0.18397969577700268</v>
      </c>
      <c r="J844" s="7"/>
    </row>
    <row r="845" spans="1:10" ht="12">
      <c r="A845" s="23">
        <v>834</v>
      </c>
      <c r="B845" s="23">
        <f t="shared" si="96"/>
        <v>4170</v>
      </c>
      <c r="C845" s="24">
        <f t="shared" si="97"/>
        <v>69.5</v>
      </c>
      <c r="D845" s="32">
        <f t="shared" si="98"/>
        <v>964.5890125849434</v>
      </c>
      <c r="E845" s="24">
        <f t="shared" si="92"/>
        <v>967.4096813422507</v>
      </c>
      <c r="F845" s="25">
        <f t="shared" si="93"/>
        <v>937.5932915763985</v>
      </c>
      <c r="G845" s="25">
        <f t="shared" si="94"/>
        <v>650</v>
      </c>
      <c r="H845" s="26">
        <f t="shared" si="95"/>
        <v>0.18375174749169984</v>
      </c>
      <c r="J845" s="7"/>
    </row>
    <row r="846" spans="1:10" ht="12">
      <c r="A846" s="23">
        <v>835</v>
      </c>
      <c r="B846" s="23">
        <f t="shared" si="96"/>
        <v>4175</v>
      </c>
      <c r="C846" s="24">
        <f t="shared" si="97"/>
        <v>69.58333333333333</v>
      </c>
      <c r="D846" s="32">
        <f t="shared" si="98"/>
        <v>964.772764332435</v>
      </c>
      <c r="E846" s="24">
        <f t="shared" si="92"/>
        <v>967.5887986334646</v>
      </c>
      <c r="F846" s="25">
        <f t="shared" si="93"/>
        <v>936.433087700456</v>
      </c>
      <c r="G846" s="25">
        <f t="shared" si="94"/>
        <v>650</v>
      </c>
      <c r="H846" s="26">
        <f t="shared" si="95"/>
        <v>0.18352436799616972</v>
      </c>
      <c r="J846" s="7"/>
    </row>
    <row r="847" spans="1:10" ht="12">
      <c r="A847" s="23">
        <v>836</v>
      </c>
      <c r="B847" s="23">
        <f t="shared" si="96"/>
        <v>4180</v>
      </c>
      <c r="C847" s="24">
        <f t="shared" si="97"/>
        <v>69.66666666666667</v>
      </c>
      <c r="D847" s="32">
        <f t="shared" si="98"/>
        <v>964.9562887004312</v>
      </c>
      <c r="E847" s="24">
        <f t="shared" si="92"/>
        <v>967.7677020532353</v>
      </c>
      <c r="F847" s="25">
        <f t="shared" si="93"/>
        <v>935.2757751434555</v>
      </c>
      <c r="G847" s="25">
        <f t="shared" si="94"/>
        <v>650</v>
      </c>
      <c r="H847" s="26">
        <f t="shared" si="95"/>
        <v>0.18329755514815393</v>
      </c>
      <c r="J847" s="7"/>
    </row>
    <row r="848" spans="1:10" ht="12">
      <c r="A848" s="23">
        <v>837</v>
      </c>
      <c r="B848" s="23">
        <f t="shared" si="96"/>
        <v>4185</v>
      </c>
      <c r="C848" s="24">
        <f t="shared" si="97"/>
        <v>69.75</v>
      </c>
      <c r="D848" s="32">
        <f t="shared" si="98"/>
        <v>965.1395862555793</v>
      </c>
      <c r="E848" s="24">
        <f t="shared" si="92"/>
        <v>967.9463921116916</v>
      </c>
      <c r="F848" s="25">
        <f t="shared" si="93"/>
        <v>934.1213430299301</v>
      </c>
      <c r="G848" s="25">
        <f t="shared" si="94"/>
        <v>650</v>
      </c>
      <c r="H848" s="26">
        <f t="shared" si="95"/>
        <v>0.18307130681625283</v>
      </c>
      <c r="J848" s="7"/>
    </row>
    <row r="849" spans="1:10" ht="12">
      <c r="A849" s="23">
        <v>838</v>
      </c>
      <c r="B849" s="23">
        <f t="shared" si="96"/>
        <v>4190</v>
      </c>
      <c r="C849" s="24">
        <f t="shared" si="97"/>
        <v>69.83333333333333</v>
      </c>
      <c r="D849" s="32">
        <f t="shared" si="98"/>
        <v>965.3226575623955</v>
      </c>
      <c r="E849" s="24">
        <f t="shared" si="92"/>
        <v>968.1248693171391</v>
      </c>
      <c r="F849" s="25">
        <f t="shared" si="93"/>
        <v>932.9697805388164</v>
      </c>
      <c r="G849" s="25">
        <f t="shared" si="94"/>
        <v>650</v>
      </c>
      <c r="H849" s="26">
        <f t="shared" si="95"/>
        <v>0.18284562087972883</v>
      </c>
      <c r="J849" s="7"/>
    </row>
    <row r="850" spans="1:10" ht="12">
      <c r="A850" s="23">
        <v>839</v>
      </c>
      <c r="B850" s="23">
        <f t="shared" si="96"/>
        <v>4195</v>
      </c>
      <c r="C850" s="24">
        <f t="shared" si="97"/>
        <v>69.91666666666667</v>
      </c>
      <c r="D850" s="32">
        <f t="shared" si="98"/>
        <v>965.5055031832752</v>
      </c>
      <c r="E850" s="24">
        <f t="shared" si="92"/>
        <v>968.3031341760696</v>
      </c>
      <c r="F850" s="25">
        <f t="shared" si="93"/>
        <v>931.8210769038822</v>
      </c>
      <c r="G850" s="25">
        <f t="shared" si="94"/>
        <v>650</v>
      </c>
      <c r="H850" s="26">
        <f t="shared" si="95"/>
        <v>0.18262049522859033</v>
      </c>
      <c r="J850" s="7"/>
    </row>
    <row r="851" spans="1:10" ht="12">
      <c r="A851" s="23">
        <v>840</v>
      </c>
      <c r="B851" s="23">
        <f t="shared" si="96"/>
        <v>4200</v>
      </c>
      <c r="C851" s="24">
        <f t="shared" si="97"/>
        <v>70</v>
      </c>
      <c r="D851" s="32">
        <f t="shared" si="98"/>
        <v>965.6881236785038</v>
      </c>
      <c r="E851" s="24">
        <f t="shared" si="92"/>
        <v>968.481187193169</v>
      </c>
      <c r="F851" s="25">
        <f t="shared" si="93"/>
        <v>930.6752214130522</v>
      </c>
      <c r="G851" s="25">
        <f t="shared" si="94"/>
        <v>650</v>
      </c>
      <c r="H851" s="26">
        <f t="shared" si="95"/>
        <v>0.18239592776345953</v>
      </c>
      <c r="J851" s="7"/>
    </row>
    <row r="852" spans="1:10" ht="12">
      <c r="A852" s="23">
        <v>841</v>
      </c>
      <c r="B852" s="23">
        <f t="shared" si="96"/>
        <v>4205</v>
      </c>
      <c r="C852" s="24">
        <f t="shared" si="97"/>
        <v>70.08333333333333</v>
      </c>
      <c r="D852" s="32">
        <f t="shared" si="98"/>
        <v>965.8705196062672</v>
      </c>
      <c r="E852" s="24">
        <f t="shared" si="92"/>
        <v>968.6590288713261</v>
      </c>
      <c r="F852" s="25">
        <f t="shared" si="93"/>
        <v>929.5322034081406</v>
      </c>
      <c r="G852" s="25">
        <f t="shared" si="94"/>
        <v>650</v>
      </c>
      <c r="H852" s="26">
        <f t="shared" si="95"/>
        <v>0.18217191639552</v>
      </c>
      <c r="J852" s="7"/>
    </row>
    <row r="853" spans="1:10" ht="12">
      <c r="A853" s="23">
        <v>842</v>
      </c>
      <c r="B853" s="23">
        <f t="shared" si="96"/>
        <v>4210</v>
      </c>
      <c r="C853" s="24">
        <f t="shared" si="97"/>
        <v>70.16666666666667</v>
      </c>
      <c r="D853" s="32">
        <f t="shared" si="98"/>
        <v>966.0526915226627</v>
      </c>
      <c r="E853" s="24">
        <f t="shared" si="92"/>
        <v>968.836659711641</v>
      </c>
      <c r="F853" s="25">
        <f t="shared" si="93"/>
        <v>928.3920122841995</v>
      </c>
      <c r="G853" s="25">
        <f t="shared" si="94"/>
        <v>650</v>
      </c>
      <c r="H853" s="26">
        <f t="shared" si="95"/>
        <v>0.18194845904638893</v>
      </c>
      <c r="J853" s="7"/>
    </row>
    <row r="854" spans="1:10" ht="12">
      <c r="A854" s="23">
        <v>843</v>
      </c>
      <c r="B854" s="23">
        <f t="shared" si="96"/>
        <v>4215</v>
      </c>
      <c r="C854" s="24">
        <f t="shared" si="97"/>
        <v>70.25</v>
      </c>
      <c r="D854" s="32">
        <f t="shared" si="98"/>
        <v>966.234639981709</v>
      </c>
      <c r="E854" s="24">
        <f t="shared" si="92"/>
        <v>969.0140802134339</v>
      </c>
      <c r="F854" s="25">
        <f t="shared" si="93"/>
        <v>927.2546374897521</v>
      </c>
      <c r="G854" s="25">
        <f t="shared" si="94"/>
        <v>650</v>
      </c>
      <c r="H854" s="26">
        <f t="shared" si="95"/>
        <v>0.1817255536481631</v>
      </c>
      <c r="J854" s="7"/>
    </row>
    <row r="855" spans="1:10" ht="12">
      <c r="A855" s="23">
        <v>844</v>
      </c>
      <c r="B855" s="23">
        <f t="shared" si="96"/>
        <v>4220</v>
      </c>
      <c r="C855" s="24">
        <f t="shared" si="97"/>
        <v>70.33333333333333</v>
      </c>
      <c r="D855" s="32">
        <f t="shared" si="98"/>
        <v>966.4163655353572</v>
      </c>
      <c r="E855" s="24">
        <f t="shared" si="92"/>
        <v>969.191290874253</v>
      </c>
      <c r="F855" s="25">
        <f t="shared" si="93"/>
        <v>926.1200685258434</v>
      </c>
      <c r="G855" s="25">
        <f t="shared" si="94"/>
        <v>650</v>
      </c>
      <c r="H855" s="26">
        <f t="shared" si="95"/>
        <v>0.18150319814323243</v>
      </c>
      <c r="J855" s="7"/>
    </row>
    <row r="856" spans="1:10" ht="12">
      <c r="A856" s="23">
        <v>845</v>
      </c>
      <c r="B856" s="23">
        <f t="shared" si="96"/>
        <v>4225</v>
      </c>
      <c r="C856" s="24">
        <f t="shared" si="97"/>
        <v>70.41666666666667</v>
      </c>
      <c r="D856" s="32">
        <f t="shared" si="98"/>
        <v>966.5978687335004</v>
      </c>
      <c r="E856" s="24">
        <f t="shared" si="92"/>
        <v>969.368292189884</v>
      </c>
      <c r="F856" s="25">
        <f t="shared" si="93"/>
        <v>924.9882949464873</v>
      </c>
      <c r="G856" s="25">
        <f t="shared" si="94"/>
        <v>650</v>
      </c>
      <c r="H856" s="26">
        <f t="shared" si="95"/>
        <v>0.18128139048436792</v>
      </c>
      <c r="J856" s="7"/>
    </row>
    <row r="857" spans="1:10" ht="12">
      <c r="A857" s="23">
        <v>846</v>
      </c>
      <c r="B857" s="23">
        <f t="shared" si="96"/>
        <v>4230</v>
      </c>
      <c r="C857" s="24">
        <f t="shared" si="97"/>
        <v>70.5</v>
      </c>
      <c r="D857" s="32">
        <f t="shared" si="98"/>
        <v>966.7791501239848</v>
      </c>
      <c r="E857" s="24">
        <f t="shared" si="92"/>
        <v>969.5450846543563</v>
      </c>
      <c r="F857" s="25">
        <f t="shared" si="93"/>
        <v>923.8593063572937</v>
      </c>
      <c r="G857" s="25">
        <f t="shared" si="94"/>
        <v>650</v>
      </c>
      <c r="H857" s="26">
        <f t="shared" si="95"/>
        <v>0.18106012863445248</v>
      </c>
      <c r="J857" s="7"/>
    </row>
    <row r="858" spans="1:10" ht="12">
      <c r="A858" s="23">
        <v>847</v>
      </c>
      <c r="B858" s="23">
        <f t="shared" si="96"/>
        <v>4235</v>
      </c>
      <c r="C858" s="24">
        <f t="shared" si="97"/>
        <v>70.58333333333333</v>
      </c>
      <c r="D858" s="32">
        <f t="shared" si="98"/>
        <v>966.9602102526193</v>
      </c>
      <c r="E858" s="24">
        <f t="shared" si="92"/>
        <v>969.7216687599537</v>
      </c>
      <c r="F858" s="25">
        <f t="shared" si="93"/>
        <v>922.7330924159623</v>
      </c>
      <c r="G858" s="25">
        <f t="shared" si="94"/>
        <v>650</v>
      </c>
      <c r="H858" s="26">
        <f t="shared" si="95"/>
        <v>0.18083941056657765</v>
      </c>
      <c r="J858" s="7"/>
    </row>
    <row r="859" spans="1:10" ht="12">
      <c r="A859" s="23">
        <v>848</v>
      </c>
      <c r="B859" s="23">
        <f t="shared" si="96"/>
        <v>4240</v>
      </c>
      <c r="C859" s="24">
        <f t="shared" si="97"/>
        <v>70.66666666666667</v>
      </c>
      <c r="D859" s="32">
        <f t="shared" si="98"/>
        <v>967.1410496631859</v>
      </c>
      <c r="E859" s="24">
        <f t="shared" si="92"/>
        <v>969.898044997221</v>
      </c>
      <c r="F859" s="25">
        <f t="shared" si="93"/>
        <v>921.6096428320247</v>
      </c>
      <c r="G859" s="25">
        <f t="shared" si="94"/>
        <v>650</v>
      </c>
      <c r="H859" s="26">
        <f t="shared" si="95"/>
        <v>0.18061923426399312</v>
      </c>
      <c r="J859" s="7"/>
    </row>
    <row r="860" spans="1:10" ht="12">
      <c r="A860" s="23">
        <v>849</v>
      </c>
      <c r="B860" s="23">
        <f t="shared" si="96"/>
        <v>4245</v>
      </c>
      <c r="C860" s="24">
        <f t="shared" si="97"/>
        <v>70.75</v>
      </c>
      <c r="D860" s="32">
        <f t="shared" si="98"/>
        <v>967.3216688974499</v>
      </c>
      <c r="E860" s="24">
        <f t="shared" si="92"/>
        <v>970.0742138549729</v>
      </c>
      <c r="F860" s="25">
        <f t="shared" si="93"/>
        <v>920.4889473654667</v>
      </c>
      <c r="G860" s="25">
        <f t="shared" si="94"/>
        <v>650</v>
      </c>
      <c r="H860" s="26">
        <f t="shared" si="95"/>
        <v>0.1803995977198367</v>
      </c>
      <c r="J860" s="7"/>
    </row>
    <row r="861" spans="1:10" ht="12">
      <c r="A861" s="23">
        <v>850</v>
      </c>
      <c r="B861" s="23">
        <f t="shared" si="96"/>
        <v>4250</v>
      </c>
      <c r="C861" s="24">
        <f t="shared" si="97"/>
        <v>70.83333333333333</v>
      </c>
      <c r="D861" s="32">
        <f t="shared" si="98"/>
        <v>967.5020684951697</v>
      </c>
      <c r="E861" s="24">
        <f t="shared" si="92"/>
        <v>970.2501758203015</v>
      </c>
      <c r="F861" s="25">
        <f t="shared" si="93"/>
        <v>919.370995827869</v>
      </c>
      <c r="G861" s="25">
        <f t="shared" si="94"/>
        <v>650</v>
      </c>
      <c r="H861" s="26">
        <f t="shared" si="95"/>
        <v>0.18018049893735794</v>
      </c>
      <c r="J861" s="7"/>
    </row>
    <row r="862" spans="1:10" ht="12">
      <c r="A862" s="23">
        <v>851</v>
      </c>
      <c r="B862" s="23">
        <f t="shared" si="96"/>
        <v>4255</v>
      </c>
      <c r="C862" s="24">
        <f t="shared" si="97"/>
        <v>70.91666666666667</v>
      </c>
      <c r="D862" s="32">
        <f t="shared" si="98"/>
        <v>967.6822489941071</v>
      </c>
      <c r="E862" s="24">
        <f t="shared" si="92"/>
        <v>970.4259313785855</v>
      </c>
      <c r="F862" s="25">
        <f t="shared" si="93"/>
        <v>918.2557780810713</v>
      </c>
      <c r="G862" s="25">
        <f t="shared" si="94"/>
        <v>650</v>
      </c>
      <c r="H862" s="26">
        <f t="shared" si="95"/>
        <v>0.1799619359296563</v>
      </c>
      <c r="J862" s="7"/>
    </row>
    <row r="863" spans="1:10" ht="12">
      <c r="A863" s="23">
        <v>852</v>
      </c>
      <c r="B863" s="23">
        <f t="shared" si="96"/>
        <v>4260</v>
      </c>
      <c r="C863" s="24">
        <f t="shared" si="97"/>
        <v>71</v>
      </c>
      <c r="D863" s="32">
        <f t="shared" si="98"/>
        <v>967.8622109300368</v>
      </c>
      <c r="E863" s="24">
        <f t="shared" si="92"/>
        <v>970.6014810134968</v>
      </c>
      <c r="F863" s="25">
        <f t="shared" si="93"/>
        <v>917.1432840368306</v>
      </c>
      <c r="G863" s="25">
        <f t="shared" si="94"/>
        <v>650</v>
      </c>
      <c r="H863" s="26">
        <f t="shared" si="95"/>
        <v>0.17974390671961404</v>
      </c>
      <c r="J863" s="7"/>
    </row>
    <row r="864" spans="1:10" ht="12">
      <c r="A864" s="23">
        <v>853</v>
      </c>
      <c r="B864" s="23">
        <f t="shared" si="96"/>
        <v>4265</v>
      </c>
      <c r="C864" s="24">
        <f t="shared" si="97"/>
        <v>71.08333333333333</v>
      </c>
      <c r="D864" s="32">
        <f t="shared" si="98"/>
        <v>968.0419548367564</v>
      </c>
      <c r="E864" s="24">
        <f t="shared" si="92"/>
        <v>970.7768252070096</v>
      </c>
      <c r="F864" s="25">
        <f t="shared" si="93"/>
        <v>916.0335036575061</v>
      </c>
      <c r="G864" s="25">
        <f t="shared" si="94"/>
        <v>650</v>
      </c>
      <c r="H864" s="26">
        <f t="shared" si="95"/>
        <v>0.1795264093400306</v>
      </c>
      <c r="J864" s="7"/>
    </row>
    <row r="865" spans="1:10" ht="12">
      <c r="A865" s="23">
        <v>854</v>
      </c>
      <c r="B865" s="23">
        <f t="shared" si="96"/>
        <v>4270</v>
      </c>
      <c r="C865" s="24">
        <f t="shared" si="97"/>
        <v>71.16666666666667</v>
      </c>
      <c r="D865" s="32">
        <f t="shared" si="98"/>
        <v>968.2214812460965</v>
      </c>
      <c r="E865" s="24">
        <f t="shared" si="92"/>
        <v>970.9519644394079</v>
      </c>
      <c r="F865" s="25">
        <f t="shared" si="93"/>
        <v>914.926426954382</v>
      </c>
      <c r="G865" s="25">
        <f t="shared" si="94"/>
        <v>650</v>
      </c>
      <c r="H865" s="26">
        <f t="shared" si="95"/>
        <v>0.17930944183329386</v>
      </c>
      <c r="J865" s="7"/>
    </row>
    <row r="866" spans="1:10" ht="12">
      <c r="A866" s="23">
        <v>855</v>
      </c>
      <c r="B866" s="23">
        <f t="shared" si="96"/>
        <v>4275</v>
      </c>
      <c r="C866" s="24">
        <f t="shared" si="97"/>
        <v>71.25</v>
      </c>
      <c r="D866" s="32">
        <f t="shared" si="98"/>
        <v>968.4007906879298</v>
      </c>
      <c r="E866" s="24">
        <f t="shared" si="92"/>
        <v>971.1268991892932</v>
      </c>
      <c r="F866" s="25">
        <f t="shared" si="93"/>
        <v>913.8220439884843</v>
      </c>
      <c r="G866" s="25">
        <f t="shared" si="94"/>
        <v>650</v>
      </c>
      <c r="H866" s="26">
        <f t="shared" si="95"/>
        <v>0.1790930022515403</v>
      </c>
      <c r="J866" s="7"/>
    </row>
    <row r="867" spans="1:10" ht="12">
      <c r="A867" s="23">
        <v>856</v>
      </c>
      <c r="B867" s="23">
        <f t="shared" si="96"/>
        <v>4280</v>
      </c>
      <c r="C867" s="24">
        <f t="shared" si="97"/>
        <v>71.33333333333333</v>
      </c>
      <c r="D867" s="32">
        <f t="shared" si="98"/>
        <v>968.5798836901813</v>
      </c>
      <c r="E867" s="24">
        <f t="shared" si="92"/>
        <v>971.3016299335934</v>
      </c>
      <c r="F867" s="25">
        <f t="shared" si="93"/>
        <v>912.7203448697661</v>
      </c>
      <c r="G867" s="25">
        <f t="shared" si="94"/>
        <v>650</v>
      </c>
      <c r="H867" s="26">
        <f t="shared" si="95"/>
        <v>0.17887708865649504</v>
      </c>
      <c r="J867" s="7"/>
    </row>
    <row r="868" spans="1:10" ht="12">
      <c r="A868" s="23">
        <v>857</v>
      </c>
      <c r="B868" s="23">
        <f t="shared" si="96"/>
        <v>4285</v>
      </c>
      <c r="C868" s="24">
        <f t="shared" si="97"/>
        <v>71.41666666666667</v>
      </c>
      <c r="D868" s="32">
        <f t="shared" si="98"/>
        <v>968.7587607788378</v>
      </c>
      <c r="E868" s="24">
        <f t="shared" si="92"/>
        <v>971.4761571475685</v>
      </c>
      <c r="F868" s="25">
        <f t="shared" si="93"/>
        <v>911.6213197567128</v>
      </c>
      <c r="G868" s="25">
        <f t="shared" si="94"/>
        <v>650</v>
      </c>
      <c r="H868" s="26">
        <f t="shared" si="95"/>
        <v>0.17866169911939497</v>
      </c>
      <c r="J868" s="7"/>
    </row>
    <row r="869" spans="1:10" ht="12">
      <c r="A869" s="23">
        <v>858</v>
      </c>
      <c r="B869" s="23">
        <f t="shared" si="96"/>
        <v>4290</v>
      </c>
      <c r="C869" s="24">
        <f t="shared" si="97"/>
        <v>71.5</v>
      </c>
      <c r="D869" s="32">
        <f t="shared" si="98"/>
        <v>968.9374224779572</v>
      </c>
      <c r="E869" s="24">
        <f t="shared" si="92"/>
        <v>971.6504813048209</v>
      </c>
      <c r="F869" s="25">
        <f t="shared" si="93"/>
        <v>910.5249588564908</v>
      </c>
      <c r="G869" s="25">
        <f t="shared" si="94"/>
        <v>650</v>
      </c>
      <c r="H869" s="26">
        <f t="shared" si="95"/>
        <v>0.17844683172101727</v>
      </c>
      <c r="J869" s="7"/>
    </row>
    <row r="870" spans="1:10" ht="12">
      <c r="A870" s="23">
        <v>859</v>
      </c>
      <c r="B870" s="23">
        <f t="shared" si="96"/>
        <v>4295</v>
      </c>
      <c r="C870" s="24">
        <f t="shared" si="97"/>
        <v>71.58333333333333</v>
      </c>
      <c r="D870" s="32">
        <f t="shared" si="98"/>
        <v>969.1158693096781</v>
      </c>
      <c r="E870" s="24">
        <f t="shared" si="92"/>
        <v>971.8246028773009</v>
      </c>
      <c r="F870" s="25">
        <f t="shared" si="93"/>
        <v>909.4312524238154</v>
      </c>
      <c r="G870" s="25">
        <f t="shared" si="94"/>
        <v>650</v>
      </c>
      <c r="H870" s="26">
        <f t="shared" si="95"/>
        <v>0.1782324845514582</v>
      </c>
      <c r="J870" s="7"/>
    </row>
    <row r="871" spans="1:10" ht="12">
      <c r="A871" s="23">
        <v>860</v>
      </c>
      <c r="B871" s="23">
        <f t="shared" si="96"/>
        <v>4300</v>
      </c>
      <c r="C871" s="24">
        <f t="shared" si="97"/>
        <v>71.66666666666667</v>
      </c>
      <c r="D871" s="32">
        <f t="shared" si="98"/>
        <v>969.2941017942296</v>
      </c>
      <c r="E871" s="24">
        <f t="shared" si="92"/>
        <v>971.9985223353159</v>
      </c>
      <c r="F871" s="25">
        <f t="shared" si="93"/>
        <v>908.3401907618619</v>
      </c>
      <c r="G871" s="25">
        <f t="shared" si="94"/>
        <v>650</v>
      </c>
      <c r="H871" s="26">
        <f t="shared" si="95"/>
        <v>0.178018655710311</v>
      </c>
      <c r="J871" s="7"/>
    </row>
    <row r="872" spans="1:10" ht="12">
      <c r="A872" s="23">
        <v>861</v>
      </c>
      <c r="B872" s="23">
        <f t="shared" si="96"/>
        <v>4305</v>
      </c>
      <c r="C872" s="24">
        <f t="shared" si="97"/>
        <v>71.75</v>
      </c>
      <c r="D872" s="32">
        <f t="shared" si="98"/>
        <v>969.4721204499399</v>
      </c>
      <c r="E872" s="24">
        <f t="shared" si="92"/>
        <v>972.1722401475373</v>
      </c>
      <c r="F872" s="25">
        <f t="shared" si="93"/>
        <v>907.2517642208295</v>
      </c>
      <c r="G872" s="25">
        <f t="shared" si="94"/>
        <v>650</v>
      </c>
      <c r="H872" s="26">
        <f t="shared" si="95"/>
        <v>0.177805343306385</v>
      </c>
      <c r="J872" s="7"/>
    </row>
    <row r="873" spans="1:10" ht="12">
      <c r="A873" s="23">
        <v>862</v>
      </c>
      <c r="B873" s="23">
        <f t="shared" si="96"/>
        <v>4310</v>
      </c>
      <c r="C873" s="24">
        <f t="shared" si="97"/>
        <v>71.83333333333333</v>
      </c>
      <c r="D873" s="32">
        <f t="shared" si="98"/>
        <v>969.6499257932463</v>
      </c>
      <c r="E873" s="24">
        <f t="shared" si="92"/>
        <v>972.345756781008</v>
      </c>
      <c r="F873" s="25">
        <f t="shared" si="93"/>
        <v>906.1659631981855</v>
      </c>
      <c r="G873" s="25">
        <f t="shared" si="94"/>
        <v>650</v>
      </c>
      <c r="H873" s="26">
        <f t="shared" si="95"/>
        <v>0.17759254545775316</v>
      </c>
      <c r="J873" s="7"/>
    </row>
    <row r="874" spans="1:10" ht="12">
      <c r="A874" s="23">
        <v>863</v>
      </c>
      <c r="B874" s="23">
        <f t="shared" si="96"/>
        <v>4315</v>
      </c>
      <c r="C874" s="24">
        <f t="shared" si="97"/>
        <v>71.91666666666667</v>
      </c>
      <c r="D874" s="32">
        <f t="shared" si="98"/>
        <v>969.8275183387041</v>
      </c>
      <c r="E874" s="24">
        <f t="shared" si="92"/>
        <v>972.5190727011509</v>
      </c>
      <c r="F874" s="25">
        <f t="shared" si="93"/>
        <v>905.0827781387721</v>
      </c>
      <c r="G874" s="25">
        <f t="shared" si="94"/>
        <v>650</v>
      </c>
      <c r="H874" s="26">
        <f t="shared" si="95"/>
        <v>0.17738026029177312</v>
      </c>
      <c r="J874" s="7"/>
    </row>
    <row r="875" spans="1:10" ht="12">
      <c r="A875" s="23">
        <v>864</v>
      </c>
      <c r="B875" s="23">
        <f t="shared" si="96"/>
        <v>4320</v>
      </c>
      <c r="C875" s="24">
        <f t="shared" si="97"/>
        <v>72</v>
      </c>
      <c r="D875" s="32">
        <f t="shared" si="98"/>
        <v>970.0048985989959</v>
      </c>
      <c r="E875" s="24">
        <f t="shared" si="92"/>
        <v>972.6921883717746</v>
      </c>
      <c r="F875" s="25">
        <f t="shared" si="93"/>
        <v>904.0021995334735</v>
      </c>
      <c r="G875" s="25">
        <f t="shared" si="94"/>
        <v>650</v>
      </c>
      <c r="H875" s="26">
        <f t="shared" si="95"/>
        <v>0.1771684859448258</v>
      </c>
      <c r="J875" s="7"/>
    </row>
    <row r="876" spans="1:10" ht="12">
      <c r="A876" s="23">
        <v>865</v>
      </c>
      <c r="B876" s="23">
        <f t="shared" si="96"/>
        <v>4325</v>
      </c>
      <c r="C876" s="24">
        <f t="shared" si="97"/>
        <v>72.08333333333333</v>
      </c>
      <c r="D876" s="32">
        <f t="shared" si="98"/>
        <v>970.1820670849406</v>
      </c>
      <c r="E876" s="24">
        <f t="shared" si="92"/>
        <v>972.8651042550825</v>
      </c>
      <c r="F876" s="25">
        <f t="shared" si="93"/>
        <v>902.9242179195896</v>
      </c>
      <c r="G876" s="25">
        <f t="shared" si="94"/>
        <v>650</v>
      </c>
      <c r="H876" s="26">
        <f t="shared" si="95"/>
        <v>0.17695722056238897</v>
      </c>
      <c r="J876" s="7"/>
    </row>
    <row r="877" spans="1:10" ht="12">
      <c r="A877" s="23">
        <v>866</v>
      </c>
      <c r="B877" s="23">
        <f t="shared" si="96"/>
        <v>4330</v>
      </c>
      <c r="C877" s="24">
        <f t="shared" si="97"/>
        <v>72.16666666666667</v>
      </c>
      <c r="D877" s="32">
        <f t="shared" si="98"/>
        <v>970.359024305503</v>
      </c>
      <c r="E877" s="24">
        <f t="shared" si="92"/>
        <v>973.0378208116797</v>
      </c>
      <c r="F877" s="25">
        <f t="shared" si="93"/>
        <v>901.8488238810314</v>
      </c>
      <c r="G877" s="25">
        <f t="shared" si="94"/>
        <v>650</v>
      </c>
      <c r="H877" s="26">
        <f t="shared" si="95"/>
        <v>0.17674646229907526</v>
      </c>
      <c r="J877" s="7"/>
    </row>
    <row r="878" spans="1:10" ht="12">
      <c r="A878" s="23">
        <v>867</v>
      </c>
      <c r="B878" s="23">
        <f t="shared" si="96"/>
        <v>4335</v>
      </c>
      <c r="C878" s="24">
        <f t="shared" si="97"/>
        <v>72.25</v>
      </c>
      <c r="D878" s="32">
        <f t="shared" si="98"/>
        <v>970.5357707678021</v>
      </c>
      <c r="E878" s="24">
        <f t="shared" si="92"/>
        <v>973.21033850058</v>
      </c>
      <c r="F878" s="25">
        <f t="shared" si="93"/>
        <v>900.7760080468429</v>
      </c>
      <c r="G878" s="25">
        <f t="shared" si="94"/>
        <v>650</v>
      </c>
      <c r="H878" s="26">
        <f t="shared" si="95"/>
        <v>0.17653620931834257</v>
      </c>
      <c r="J878" s="7"/>
    </row>
    <row r="879" spans="1:10" ht="12">
      <c r="A879" s="23">
        <v>868</v>
      </c>
      <c r="B879" s="23">
        <f t="shared" si="96"/>
        <v>4340</v>
      </c>
      <c r="C879" s="24">
        <f t="shared" si="97"/>
        <v>72.33333333333333</v>
      </c>
      <c r="D879" s="32">
        <f t="shared" si="98"/>
        <v>970.7123069771204</v>
      </c>
      <c r="E879" s="24">
        <f t="shared" si="92"/>
        <v>973.3826577792133</v>
      </c>
      <c r="F879" s="25">
        <f t="shared" si="93"/>
        <v>899.7057610918495</v>
      </c>
      <c r="G879" s="25">
        <f t="shared" si="94"/>
        <v>650</v>
      </c>
      <c r="H879" s="26">
        <f t="shared" si="95"/>
        <v>0.17632645979262118</v>
      </c>
      <c r="J879" s="7"/>
    </row>
    <row r="880" spans="1:10" ht="12">
      <c r="A880" s="23">
        <v>869</v>
      </c>
      <c r="B880" s="23">
        <f t="shared" si="96"/>
        <v>4345</v>
      </c>
      <c r="C880" s="24">
        <f t="shared" si="97"/>
        <v>72.41666666666667</v>
      </c>
      <c r="D880" s="32">
        <f t="shared" si="98"/>
        <v>970.8886334369131</v>
      </c>
      <c r="E880" s="24">
        <f t="shared" si="92"/>
        <v>973.5547791034338</v>
      </c>
      <c r="F880" s="25">
        <f t="shared" si="93"/>
        <v>898.6380737360321</v>
      </c>
      <c r="G880" s="25">
        <f t="shared" si="94"/>
        <v>650</v>
      </c>
      <c r="H880" s="26">
        <f t="shared" si="95"/>
        <v>0.17611721190319096</v>
      </c>
      <c r="J880" s="7"/>
    </row>
    <row r="881" spans="1:10" ht="12">
      <c r="A881" s="23">
        <v>870</v>
      </c>
      <c r="B881" s="23">
        <f t="shared" si="96"/>
        <v>4350</v>
      </c>
      <c r="C881" s="24">
        <f t="shared" si="97"/>
        <v>72.5</v>
      </c>
      <c r="D881" s="32">
        <f t="shared" si="98"/>
        <v>971.0647506488162</v>
      </c>
      <c r="E881" s="24">
        <f t="shared" si="92"/>
        <v>973.7267029275257</v>
      </c>
      <c r="F881" s="25">
        <f t="shared" si="93"/>
        <v>897.5729367444956</v>
      </c>
      <c r="G881" s="25">
        <f t="shared" si="94"/>
        <v>650</v>
      </c>
      <c r="H881" s="26">
        <f t="shared" si="95"/>
        <v>0.17590846384017556</v>
      </c>
      <c r="J881" s="7"/>
    </row>
    <row r="882" spans="1:10" ht="12">
      <c r="A882" s="23">
        <v>871</v>
      </c>
      <c r="B882" s="23">
        <f t="shared" si="96"/>
        <v>4355</v>
      </c>
      <c r="C882" s="24">
        <f t="shared" si="97"/>
        <v>72.58333333333333</v>
      </c>
      <c r="D882" s="32">
        <f t="shared" si="98"/>
        <v>971.2406591126564</v>
      </c>
      <c r="E882" s="24">
        <f t="shared" si="92"/>
        <v>973.8984297042116</v>
      </c>
      <c r="F882" s="25">
        <f t="shared" si="93"/>
        <v>896.5103409267812</v>
      </c>
      <c r="G882" s="25">
        <f t="shared" si="94"/>
        <v>650</v>
      </c>
      <c r="H882" s="26">
        <f t="shared" si="95"/>
        <v>0.17570021380240688</v>
      </c>
      <c r="J882" s="7"/>
    </row>
    <row r="883" spans="1:10" ht="12">
      <c r="A883" s="23">
        <v>872</v>
      </c>
      <c r="B883" s="23">
        <f t="shared" si="96"/>
        <v>4360</v>
      </c>
      <c r="C883" s="24">
        <f t="shared" si="97"/>
        <v>72.66666666666667</v>
      </c>
      <c r="D883" s="32">
        <f t="shared" si="98"/>
        <v>971.4163593264589</v>
      </c>
      <c r="E883" s="24">
        <f t="shared" si="92"/>
        <v>974.069959884659</v>
      </c>
      <c r="F883" s="25">
        <f t="shared" si="93"/>
        <v>895.4502771369082</v>
      </c>
      <c r="G883" s="25">
        <f t="shared" si="94"/>
        <v>650</v>
      </c>
      <c r="H883" s="26">
        <f t="shared" si="95"/>
        <v>0.17549245999743424</v>
      </c>
      <c r="J883" s="7"/>
    </row>
    <row r="884" spans="1:10" ht="12">
      <c r="A884" s="23">
        <v>873</v>
      </c>
      <c r="B884" s="23">
        <f t="shared" si="96"/>
        <v>4365</v>
      </c>
      <c r="C884" s="24">
        <f t="shared" si="97"/>
        <v>72.75</v>
      </c>
      <c r="D884" s="32">
        <f t="shared" si="98"/>
        <v>971.5918517864563</v>
      </c>
      <c r="E884" s="24">
        <f t="shared" si="92"/>
        <v>974.2412939184879</v>
      </c>
      <c r="F884" s="25">
        <f t="shared" si="93"/>
        <v>894.3927362730161</v>
      </c>
      <c r="G884" s="25">
        <f t="shared" si="94"/>
        <v>650</v>
      </c>
      <c r="H884" s="26">
        <f t="shared" si="95"/>
        <v>0.17528520064145345</v>
      </c>
      <c r="J884" s="7"/>
    </row>
    <row r="885" spans="1:10" ht="12">
      <c r="A885" s="23">
        <v>874</v>
      </c>
      <c r="B885" s="23">
        <f t="shared" si="96"/>
        <v>4370</v>
      </c>
      <c r="C885" s="24">
        <f t="shared" si="97"/>
        <v>72.83333333333333</v>
      </c>
      <c r="D885" s="32">
        <f t="shared" si="98"/>
        <v>971.7671369870978</v>
      </c>
      <c r="E885" s="24">
        <f t="shared" si="92"/>
        <v>974.4124322537779</v>
      </c>
      <c r="F885" s="25">
        <f t="shared" si="93"/>
        <v>893.3377092771416</v>
      </c>
      <c r="G885" s="25">
        <f t="shared" si="94"/>
        <v>650</v>
      </c>
      <c r="H885" s="26">
        <f t="shared" si="95"/>
        <v>0.17507843395926342</v>
      </c>
      <c r="J885" s="7"/>
    </row>
    <row r="886" spans="1:10" ht="12">
      <c r="A886" s="23">
        <v>875</v>
      </c>
      <c r="B886" s="23">
        <f t="shared" si="96"/>
        <v>4375</v>
      </c>
      <c r="C886" s="24">
        <f t="shared" si="97"/>
        <v>72.91666666666667</v>
      </c>
      <c r="D886" s="32">
        <f t="shared" si="98"/>
        <v>971.9422154210571</v>
      </c>
      <c r="E886" s="24">
        <f t="shared" si="92"/>
        <v>974.583375337074</v>
      </c>
      <c r="F886" s="25">
        <f t="shared" si="93"/>
        <v>892.2851871350291</v>
      </c>
      <c r="G886" s="25">
        <f t="shared" si="94"/>
        <v>650</v>
      </c>
      <c r="H886" s="26">
        <f t="shared" si="95"/>
        <v>0.17487215818422913</v>
      </c>
      <c r="J886" s="7"/>
    </row>
    <row r="887" spans="1:10" ht="12">
      <c r="A887" s="23">
        <v>876</v>
      </c>
      <c r="B887" s="23">
        <f t="shared" si="96"/>
        <v>4380</v>
      </c>
      <c r="C887" s="24">
        <f t="shared" si="97"/>
        <v>73</v>
      </c>
      <c r="D887" s="32">
        <f t="shared" si="98"/>
        <v>972.1170875792413</v>
      </c>
      <c r="E887" s="24">
        <f t="shared" si="92"/>
        <v>974.7541236133953</v>
      </c>
      <c r="F887" s="25">
        <f t="shared" si="93"/>
        <v>891.2351608753871</v>
      </c>
      <c r="G887" s="25">
        <f t="shared" si="94"/>
        <v>650</v>
      </c>
      <c r="H887" s="26">
        <f t="shared" si="95"/>
        <v>0.17466637155813564</v>
      </c>
      <c r="J887" s="7"/>
    </row>
    <row r="888" spans="1:10" ht="12">
      <c r="A888" s="23">
        <v>877</v>
      </c>
      <c r="B888" s="23">
        <f t="shared" si="96"/>
        <v>4385</v>
      </c>
      <c r="C888" s="24">
        <f t="shared" si="97"/>
        <v>73.08333333333333</v>
      </c>
      <c r="D888" s="32">
        <f t="shared" si="98"/>
        <v>972.2917539507995</v>
      </c>
      <c r="E888" s="24">
        <f t="shared" si="92"/>
        <v>974.9246775262413</v>
      </c>
      <c r="F888" s="25">
        <f t="shared" si="93"/>
        <v>890.1876215705666</v>
      </c>
      <c r="G888" s="25">
        <f t="shared" si="94"/>
        <v>650</v>
      </c>
      <c r="H888" s="26">
        <f t="shared" si="95"/>
        <v>0.17446107233132124</v>
      </c>
      <c r="J888" s="7"/>
    </row>
    <row r="889" spans="1:10" ht="12">
      <c r="A889" s="23">
        <v>878</v>
      </c>
      <c r="B889" s="23">
        <f t="shared" si="96"/>
        <v>4390</v>
      </c>
      <c r="C889" s="24">
        <f t="shared" si="97"/>
        <v>73.16666666666667</v>
      </c>
      <c r="D889" s="32">
        <f t="shared" si="98"/>
        <v>972.4662150231308</v>
      </c>
      <c r="E889" s="24">
        <f t="shared" si="92"/>
        <v>975.0950375175981</v>
      </c>
      <c r="F889" s="25">
        <f t="shared" si="93"/>
        <v>889.1425603350339</v>
      </c>
      <c r="G889" s="25">
        <f t="shared" si="94"/>
        <v>650</v>
      </c>
      <c r="H889" s="26">
        <f t="shared" si="95"/>
        <v>0.17425625876237802</v>
      </c>
      <c r="J889" s="7"/>
    </row>
    <row r="890" spans="1:10" ht="12">
      <c r="A890" s="23">
        <v>879</v>
      </c>
      <c r="B890" s="23">
        <f t="shared" si="96"/>
        <v>4395</v>
      </c>
      <c r="C890" s="24">
        <f t="shared" si="97"/>
        <v>73.25</v>
      </c>
      <c r="D890" s="32">
        <f t="shared" si="98"/>
        <v>972.6404712818932</v>
      </c>
      <c r="E890" s="24">
        <f t="shared" si="92"/>
        <v>975.2652040279465</v>
      </c>
      <c r="F890" s="25">
        <f t="shared" si="93"/>
        <v>888.0999683264065</v>
      </c>
      <c r="G890" s="25">
        <f t="shared" si="94"/>
        <v>650</v>
      </c>
      <c r="H890" s="26">
        <f t="shared" si="95"/>
        <v>0.17405192911835504</v>
      </c>
      <c r="J890" s="7"/>
    </row>
    <row r="891" spans="1:10" ht="12">
      <c r="A891" s="23">
        <v>880</v>
      </c>
      <c r="B891" s="23">
        <f t="shared" si="96"/>
        <v>4400</v>
      </c>
      <c r="C891" s="24">
        <f t="shared" si="97"/>
        <v>73.33333333333333</v>
      </c>
      <c r="D891" s="32">
        <f t="shared" si="98"/>
        <v>972.8145232110115</v>
      </c>
      <c r="E891" s="24">
        <f t="shared" si="92"/>
        <v>975.4351774962678</v>
      </c>
      <c r="F891" s="25">
        <f t="shared" si="93"/>
        <v>887.0598367443326</v>
      </c>
      <c r="G891" s="25">
        <f t="shared" si="94"/>
        <v>650</v>
      </c>
      <c r="H891" s="26">
        <f t="shared" si="95"/>
        <v>0.17384808167453847</v>
      </c>
      <c r="J891" s="7"/>
    </row>
    <row r="892" spans="1:10" ht="12">
      <c r="A892" s="23">
        <v>881</v>
      </c>
      <c r="B892" s="23">
        <f t="shared" si="96"/>
        <v>4405</v>
      </c>
      <c r="C892" s="24">
        <f t="shared" si="97"/>
        <v>73.41666666666667</v>
      </c>
      <c r="D892" s="32">
        <f t="shared" si="98"/>
        <v>972.9883712926861</v>
      </c>
      <c r="E892" s="24">
        <f t="shared" si="92"/>
        <v>975.6049583600511</v>
      </c>
      <c r="F892" s="25">
        <f t="shared" si="93"/>
        <v>886.0221568305628</v>
      </c>
      <c r="G892" s="25">
        <f t="shared" si="94"/>
        <v>650</v>
      </c>
      <c r="H892" s="26">
        <f t="shared" si="95"/>
        <v>0.173644714714466</v>
      </c>
      <c r="J892" s="7"/>
    </row>
    <row r="893" spans="1:10" ht="12">
      <c r="A893" s="23">
        <v>882</v>
      </c>
      <c r="B893" s="23">
        <f t="shared" si="96"/>
        <v>4410</v>
      </c>
      <c r="C893" s="24">
        <f t="shared" si="97"/>
        <v>73.5</v>
      </c>
      <c r="D893" s="32">
        <f t="shared" si="98"/>
        <v>973.1620160074006</v>
      </c>
      <c r="E893" s="24">
        <f t="shared" si="92"/>
        <v>975.7745470553001</v>
      </c>
      <c r="F893" s="25">
        <f t="shared" si="93"/>
        <v>884.9869198684942</v>
      </c>
      <c r="G893" s="25">
        <f t="shared" si="94"/>
        <v>650</v>
      </c>
      <c r="H893" s="26">
        <f t="shared" si="95"/>
        <v>0.1734418265298372</v>
      </c>
      <c r="J893" s="7"/>
    </row>
    <row r="894" spans="1:10" ht="12">
      <c r="A894" s="23">
        <v>883</v>
      </c>
      <c r="B894" s="23">
        <f t="shared" si="96"/>
        <v>4415</v>
      </c>
      <c r="C894" s="24">
        <f t="shared" si="97"/>
        <v>73.58333333333333</v>
      </c>
      <c r="D894" s="32">
        <f t="shared" si="98"/>
        <v>973.3354578339304</v>
      </c>
      <c r="E894" s="24">
        <f t="shared" si="92"/>
        <v>975.9439440165397</v>
      </c>
      <c r="F894" s="25">
        <f t="shared" si="93"/>
        <v>883.9541171832541</v>
      </c>
      <c r="G894" s="25">
        <f t="shared" si="94"/>
        <v>650</v>
      </c>
      <c r="H894" s="26">
        <f t="shared" si="95"/>
        <v>0.17323941542052995</v>
      </c>
      <c r="J894" s="7"/>
    </row>
    <row r="895" spans="1:10" ht="12">
      <c r="A895" s="23">
        <v>884</v>
      </c>
      <c r="B895" s="23">
        <f t="shared" si="96"/>
        <v>4420</v>
      </c>
      <c r="C895" s="24">
        <f t="shared" si="97"/>
        <v>73.66666666666667</v>
      </c>
      <c r="D895" s="32">
        <f t="shared" si="98"/>
        <v>973.5086972493509</v>
      </c>
      <c r="E895" s="24">
        <f t="shared" si="92"/>
        <v>976.1131496768224</v>
      </c>
      <c r="F895" s="25">
        <f t="shared" si="93"/>
        <v>882.9237401412012</v>
      </c>
      <c r="G895" s="25">
        <f t="shared" si="94"/>
        <v>650</v>
      </c>
      <c r="H895" s="26">
        <f t="shared" si="95"/>
        <v>0.17303747969450295</v>
      </c>
      <c r="J895" s="7"/>
    </row>
    <row r="896" spans="1:10" ht="12">
      <c r="A896" s="23">
        <v>885</v>
      </c>
      <c r="B896" s="23">
        <f t="shared" si="96"/>
        <v>4425</v>
      </c>
      <c r="C896" s="24">
        <f t="shared" si="97"/>
        <v>73.75</v>
      </c>
      <c r="D896" s="32">
        <f t="shared" si="98"/>
        <v>973.6817347290454</v>
      </c>
      <c r="E896" s="24">
        <f t="shared" si="92"/>
        <v>976.2821644677356</v>
      </c>
      <c r="F896" s="25">
        <f t="shared" si="93"/>
        <v>881.8957801498465</v>
      </c>
      <c r="G896" s="25">
        <f t="shared" si="94"/>
        <v>650</v>
      </c>
      <c r="H896" s="26">
        <f t="shared" si="95"/>
        <v>0.1728360176677798</v>
      </c>
      <c r="J896" s="7"/>
    </row>
    <row r="897" spans="1:10" ht="12">
      <c r="A897" s="23">
        <v>886</v>
      </c>
      <c r="B897" s="23">
        <f t="shared" si="96"/>
        <v>4430</v>
      </c>
      <c r="C897" s="24">
        <f t="shared" si="97"/>
        <v>73.83333333333333</v>
      </c>
      <c r="D897" s="32">
        <f t="shared" si="98"/>
        <v>973.8545707467132</v>
      </c>
      <c r="E897" s="24">
        <f t="shared" si="92"/>
        <v>976.4509888194074</v>
      </c>
      <c r="F897" s="25">
        <f t="shared" si="93"/>
        <v>880.8702286571288</v>
      </c>
      <c r="G897" s="25">
        <f t="shared" si="94"/>
        <v>650</v>
      </c>
      <c r="H897" s="26">
        <f t="shared" si="95"/>
        <v>0.17263502766430744</v>
      </c>
      <c r="J897" s="7"/>
    </row>
    <row r="898" spans="1:10" ht="12">
      <c r="A898" s="23">
        <v>887</v>
      </c>
      <c r="B898" s="23">
        <f t="shared" si="96"/>
        <v>4435</v>
      </c>
      <c r="C898" s="24">
        <f t="shared" si="97"/>
        <v>73.91666666666667</v>
      </c>
      <c r="D898" s="32">
        <f t="shared" si="98"/>
        <v>974.0272057743775</v>
      </c>
      <c r="E898" s="24">
        <f t="shared" si="92"/>
        <v>976.6196231605137</v>
      </c>
      <c r="F898" s="25">
        <f t="shared" si="93"/>
        <v>879.847077151944</v>
      </c>
      <c r="G898" s="25">
        <f t="shared" si="94"/>
        <v>650</v>
      </c>
      <c r="H898" s="26">
        <f t="shared" si="95"/>
        <v>0.17243450801605956</v>
      </c>
      <c r="J898" s="7"/>
    </row>
    <row r="899" spans="1:10" ht="12">
      <c r="A899" s="23">
        <v>888</v>
      </c>
      <c r="B899" s="23">
        <f t="shared" si="96"/>
        <v>4440</v>
      </c>
      <c r="C899" s="24">
        <f t="shared" si="97"/>
        <v>74</v>
      </c>
      <c r="D899" s="32">
        <f t="shared" si="98"/>
        <v>974.1996402823936</v>
      </c>
      <c r="E899" s="24">
        <f t="shared" si="92"/>
        <v>976.7880679182848</v>
      </c>
      <c r="F899" s="25">
        <f t="shared" si="93"/>
        <v>878.8263171632799</v>
      </c>
      <c r="G899" s="25">
        <f t="shared" si="94"/>
        <v>650</v>
      </c>
      <c r="H899" s="26">
        <f t="shared" si="95"/>
        <v>0.17223445706286722</v>
      </c>
      <c r="J899" s="7"/>
    </row>
    <row r="900" spans="1:10" ht="12">
      <c r="A900" s="23">
        <v>889</v>
      </c>
      <c r="B900" s="23">
        <f t="shared" si="96"/>
        <v>4445</v>
      </c>
      <c r="C900" s="24">
        <f t="shared" si="97"/>
        <v>74.08333333333333</v>
      </c>
      <c r="D900" s="32">
        <f t="shared" si="98"/>
        <v>974.3718747394564</v>
      </c>
      <c r="E900" s="24">
        <f t="shared" si="92"/>
        <v>976.9563235185118</v>
      </c>
      <c r="F900" s="25">
        <f t="shared" si="93"/>
        <v>877.80794026034</v>
      </c>
      <c r="G900" s="25">
        <f t="shared" si="94"/>
        <v>650</v>
      </c>
      <c r="H900" s="26">
        <f t="shared" si="95"/>
        <v>0.17203487315244292</v>
      </c>
      <c r="J900" s="7"/>
    </row>
    <row r="901" spans="1:10" ht="12">
      <c r="A901" s="23">
        <v>890</v>
      </c>
      <c r="B901" s="23">
        <f t="shared" si="96"/>
        <v>4450</v>
      </c>
      <c r="C901" s="24">
        <f t="shared" si="97"/>
        <v>74.16666666666667</v>
      </c>
      <c r="D901" s="32">
        <f t="shared" si="98"/>
        <v>974.5439096126089</v>
      </c>
      <c r="E901" s="24">
        <f t="shared" si="92"/>
        <v>977.1243903855524</v>
      </c>
      <c r="F901" s="25">
        <f t="shared" si="93"/>
        <v>876.7919380520924</v>
      </c>
      <c r="G901" s="25">
        <f t="shared" si="94"/>
        <v>650</v>
      </c>
      <c r="H901" s="26">
        <f t="shared" si="95"/>
        <v>0.1718357546402925</v>
      </c>
      <c r="J901" s="7"/>
    </row>
    <row r="902" spans="1:10" ht="12">
      <c r="A902" s="23">
        <v>891</v>
      </c>
      <c r="B902" s="23">
        <f t="shared" si="96"/>
        <v>4455</v>
      </c>
      <c r="C902" s="24">
        <f t="shared" si="97"/>
        <v>74.25</v>
      </c>
      <c r="D902" s="32">
        <f t="shared" si="98"/>
        <v>974.7157453672492</v>
      </c>
      <c r="E902" s="24">
        <f t="shared" si="92"/>
        <v>977.2922689423384</v>
      </c>
      <c r="F902" s="25">
        <f t="shared" si="93"/>
        <v>875.7783021870972</v>
      </c>
      <c r="G902" s="25">
        <f t="shared" si="94"/>
        <v>650</v>
      </c>
      <c r="H902" s="26">
        <f t="shared" si="95"/>
        <v>0.17163709988968098</v>
      </c>
      <c r="J902" s="7"/>
    </row>
    <row r="903" spans="1:10" ht="12">
      <c r="A903" s="23">
        <v>892</v>
      </c>
      <c r="B903" s="23">
        <f t="shared" si="96"/>
        <v>4460</v>
      </c>
      <c r="C903" s="24">
        <f t="shared" si="97"/>
        <v>74.33333333333333</v>
      </c>
      <c r="D903" s="32">
        <f t="shared" si="98"/>
        <v>974.8873824671389</v>
      </c>
      <c r="E903" s="24">
        <f t="shared" si="92"/>
        <v>977.4599596103816</v>
      </c>
      <c r="F903" s="25">
        <f t="shared" si="93"/>
        <v>874.7670243532419</v>
      </c>
      <c r="G903" s="25">
        <f t="shared" si="94"/>
        <v>650</v>
      </c>
      <c r="H903" s="26">
        <f t="shared" si="95"/>
        <v>0.171438907271581</v>
      </c>
      <c r="J903" s="7"/>
    </row>
    <row r="904" spans="1:10" ht="12">
      <c r="A904" s="23">
        <v>893</v>
      </c>
      <c r="B904" s="23">
        <f t="shared" si="96"/>
        <v>4465</v>
      </c>
      <c r="C904" s="24">
        <f t="shared" si="97"/>
        <v>74.41666666666667</v>
      </c>
      <c r="D904" s="32">
        <f t="shared" si="98"/>
        <v>975.0588213744105</v>
      </c>
      <c r="E904" s="24">
        <f t="shared" si="92"/>
        <v>977.6274628097796</v>
      </c>
      <c r="F904" s="25">
        <f t="shared" si="93"/>
        <v>873.7580962775183</v>
      </c>
      <c r="G904" s="25">
        <f t="shared" si="94"/>
        <v>650</v>
      </c>
      <c r="H904" s="26">
        <f t="shared" si="95"/>
        <v>0.17124117516462878</v>
      </c>
      <c r="J904" s="7"/>
    </row>
    <row r="905" spans="1:10" ht="12">
      <c r="A905" s="23">
        <v>894</v>
      </c>
      <c r="B905" s="23">
        <f t="shared" si="96"/>
        <v>4470</v>
      </c>
      <c r="C905" s="24">
        <f t="shared" si="97"/>
        <v>74.5</v>
      </c>
      <c r="D905" s="32">
        <f t="shared" si="98"/>
        <v>975.2300625495751</v>
      </c>
      <c r="E905" s="24">
        <f t="shared" si="92"/>
        <v>977.7947789592231</v>
      </c>
      <c r="F905" s="25">
        <f t="shared" si="93"/>
        <v>872.7515097261041</v>
      </c>
      <c r="G905" s="25">
        <f t="shared" si="94"/>
        <v>650</v>
      </c>
      <c r="H905" s="26">
        <f t="shared" si="95"/>
        <v>0.17104390195514044</v>
      </c>
      <c r="J905" s="7"/>
    </row>
    <row r="906" spans="1:10" ht="12">
      <c r="A906" s="23">
        <v>895</v>
      </c>
      <c r="B906" s="23">
        <f t="shared" si="96"/>
        <v>4475</v>
      </c>
      <c r="C906" s="24">
        <f t="shared" si="97"/>
        <v>74.58333333333333</v>
      </c>
      <c r="D906" s="32">
        <f t="shared" si="98"/>
        <v>975.4011064515303</v>
      </c>
      <c r="E906" s="24">
        <f t="shared" si="92"/>
        <v>977.9619084760018</v>
      </c>
      <c r="F906" s="25">
        <f t="shared" si="93"/>
        <v>871.7472565033789</v>
      </c>
      <c r="G906" s="25">
        <f t="shared" si="94"/>
        <v>650</v>
      </c>
      <c r="H906" s="26">
        <f t="shared" si="95"/>
        <v>0.17084708603691895</v>
      </c>
      <c r="J906" s="7"/>
    </row>
    <row r="907" spans="1:10" ht="12">
      <c r="A907" s="23">
        <v>896</v>
      </c>
      <c r="B907" s="23">
        <f t="shared" si="96"/>
        <v>4480</v>
      </c>
      <c r="C907" s="24">
        <f t="shared" si="97"/>
        <v>74.66666666666667</v>
      </c>
      <c r="D907" s="32">
        <f t="shared" si="98"/>
        <v>975.5719535375672</v>
      </c>
      <c r="E907" s="24">
        <f aca="true" t="shared" si="99" ref="E907:E970">20+345*LOG(8*(B907+delta_t/2)/60+1)</f>
        <v>978.12885177601</v>
      </c>
      <c r="F907" s="25">
        <f aca="true" t="shared" si="100" ref="F907:F970">alfa_c*(E907-D907)+k_sh*0.0000000577*eps_r*((E907+273.15)^4-(D907+273.15)^4)</f>
        <v>870.7453284527273</v>
      </c>
      <c r="G907" s="25">
        <f aca="true" t="shared" si="101" ref="G907:G970">IF(steel&lt;&gt;1,IF(D907&lt;600,425+0.773*D907-0.00169*D907^2+0.00000222*D907^3,IF(D907&lt;735,666+13002/(738-D907),IF(D907&lt;900,545+17820/(D907-731),650))),450+0.28*D907-0.000291*D907^2+0.000000134*D907^3)</f>
        <v>650</v>
      </c>
      <c r="H907" s="26">
        <f aca="true" t="shared" si="102" ref="H907:H970">F907/7850/G907*fatt_sez*delta_t</f>
        <v>0.17065072581141152</v>
      </c>
      <c r="J907" s="7"/>
    </row>
    <row r="908" spans="1:10" ht="12">
      <c r="A908" s="23">
        <v>897</v>
      </c>
      <c r="B908" s="23">
        <f aca="true" t="shared" si="103" ref="B908:B971">B907+delta_t</f>
        <v>4485</v>
      </c>
      <c r="C908" s="24">
        <f aca="true" t="shared" si="104" ref="C908:C971">B908/60</f>
        <v>74.75</v>
      </c>
      <c r="D908" s="32">
        <f aca="true" t="shared" si="105" ref="D908:D971">D907+H907</f>
        <v>975.7426042633786</v>
      </c>
      <c r="E908" s="24">
        <f t="shared" si="99"/>
        <v>978.2956092737538</v>
      </c>
      <c r="F908" s="25">
        <f t="shared" si="100"/>
        <v>869.74571745511</v>
      </c>
      <c r="G908" s="25">
        <f t="shared" si="101"/>
        <v>650</v>
      </c>
      <c r="H908" s="26">
        <f t="shared" si="102"/>
        <v>0.1704548196874297</v>
      </c>
      <c r="J908" s="7"/>
    </row>
    <row r="909" spans="1:10" ht="12">
      <c r="A909" s="23">
        <v>898</v>
      </c>
      <c r="B909" s="23">
        <f t="shared" si="103"/>
        <v>4490</v>
      </c>
      <c r="C909" s="24">
        <f t="shared" si="104"/>
        <v>74.83333333333333</v>
      </c>
      <c r="D909" s="32">
        <f t="shared" si="105"/>
        <v>975.913059083066</v>
      </c>
      <c r="E909" s="24">
        <f t="shared" si="99"/>
        <v>978.462181382357</v>
      </c>
      <c r="F909" s="25">
        <f t="shared" si="100"/>
        <v>868.7484154299623</v>
      </c>
      <c r="G909" s="25">
        <f t="shared" si="101"/>
        <v>650</v>
      </c>
      <c r="H909" s="26">
        <f t="shared" si="102"/>
        <v>0.1702593660813253</v>
      </c>
      <c r="J909" s="7"/>
    </row>
    <row r="910" spans="1:10" ht="12">
      <c r="A910" s="23">
        <v>899</v>
      </c>
      <c r="B910" s="23">
        <f t="shared" si="103"/>
        <v>4495</v>
      </c>
      <c r="C910" s="24">
        <f t="shared" si="104"/>
        <v>74.91666666666667</v>
      </c>
      <c r="D910" s="32">
        <f t="shared" si="105"/>
        <v>976.0833184491473</v>
      </c>
      <c r="E910" s="24">
        <f t="shared" si="99"/>
        <v>978.6285685135667</v>
      </c>
      <c r="F910" s="25">
        <f t="shared" si="100"/>
        <v>867.7534143344333</v>
      </c>
      <c r="G910" s="25">
        <f t="shared" si="101"/>
        <v>650</v>
      </c>
      <c r="H910" s="26">
        <f t="shared" si="102"/>
        <v>0.17006436341684142</v>
      </c>
      <c r="J910" s="7"/>
    </row>
    <row r="911" spans="1:10" ht="12">
      <c r="A911" s="23">
        <v>900</v>
      </c>
      <c r="B911" s="23">
        <f t="shared" si="103"/>
        <v>4500</v>
      </c>
      <c r="C911" s="24">
        <f t="shared" si="104"/>
        <v>75</v>
      </c>
      <c r="D911" s="32">
        <f t="shared" si="105"/>
        <v>976.2533828125642</v>
      </c>
      <c r="E911" s="24">
        <f t="shared" si="99"/>
        <v>978.79477107776</v>
      </c>
      <c r="F911" s="25">
        <f t="shared" si="100"/>
        <v>866.7607061628383</v>
      </c>
      <c r="G911" s="25">
        <f t="shared" si="101"/>
        <v>650</v>
      </c>
      <c r="H911" s="26">
        <f t="shared" si="102"/>
        <v>0.16986981012500507</v>
      </c>
      <c r="J911" s="7"/>
    </row>
    <row r="912" spans="1:10" ht="12">
      <c r="A912" s="23">
        <v>901</v>
      </c>
      <c r="B912" s="23">
        <f t="shared" si="103"/>
        <v>4505</v>
      </c>
      <c r="C912" s="24">
        <f t="shared" si="104"/>
        <v>75.08333333333333</v>
      </c>
      <c r="D912" s="32">
        <f t="shared" si="105"/>
        <v>976.4232526226891</v>
      </c>
      <c r="E912" s="24">
        <f t="shared" si="99"/>
        <v>978.9607894839494</v>
      </c>
      <c r="F912" s="25">
        <f t="shared" si="100"/>
        <v>865.7702829472065</v>
      </c>
      <c r="G912" s="25">
        <f t="shared" si="101"/>
        <v>650</v>
      </c>
      <c r="H912" s="26">
        <f t="shared" si="102"/>
        <v>0.16967570464423448</v>
      </c>
      <c r="J912" s="7"/>
    </row>
    <row r="913" spans="1:10" ht="12">
      <c r="A913" s="23">
        <v>902</v>
      </c>
      <c r="B913" s="23">
        <f t="shared" si="103"/>
        <v>4510</v>
      </c>
      <c r="C913" s="24">
        <f t="shared" si="104"/>
        <v>75.16666666666667</v>
      </c>
      <c r="D913" s="32">
        <f t="shared" si="105"/>
        <v>976.5929283273333</v>
      </c>
      <c r="E913" s="24">
        <f t="shared" si="99"/>
        <v>979.1266241397902</v>
      </c>
      <c r="F913" s="25">
        <f t="shared" si="100"/>
        <v>864.7821367568539</v>
      </c>
      <c r="G913" s="25">
        <f t="shared" si="101"/>
        <v>650</v>
      </c>
      <c r="H913" s="26">
        <f t="shared" si="102"/>
        <v>0.16948204542025555</v>
      </c>
      <c r="J913" s="7"/>
    </row>
    <row r="914" spans="1:10" ht="12">
      <c r="A914" s="23">
        <v>903</v>
      </c>
      <c r="B914" s="23">
        <f t="shared" si="103"/>
        <v>4515</v>
      </c>
      <c r="C914" s="24">
        <f t="shared" si="104"/>
        <v>75.25</v>
      </c>
      <c r="D914" s="32">
        <f t="shared" si="105"/>
        <v>976.7624103727536</v>
      </c>
      <c r="E914" s="24">
        <f t="shared" si="99"/>
        <v>979.292275451585</v>
      </c>
      <c r="F914" s="25">
        <f t="shared" si="100"/>
        <v>863.796259697158</v>
      </c>
      <c r="G914" s="25">
        <f t="shared" si="101"/>
        <v>650</v>
      </c>
      <c r="H914" s="26">
        <f t="shared" si="102"/>
        <v>0.16928883090586144</v>
      </c>
      <c r="J914" s="7"/>
    </row>
    <row r="915" spans="1:10" ht="12">
      <c r="A915" s="23">
        <v>904</v>
      </c>
      <c r="B915" s="23">
        <f t="shared" si="103"/>
        <v>4520</v>
      </c>
      <c r="C915" s="24">
        <f t="shared" si="104"/>
        <v>75.33333333333333</v>
      </c>
      <c r="D915" s="32">
        <f t="shared" si="105"/>
        <v>976.9316992036595</v>
      </c>
      <c r="E915" s="24">
        <f t="shared" si="99"/>
        <v>979.4577438242904</v>
      </c>
      <c r="F915" s="25">
        <f t="shared" si="100"/>
        <v>862.8126439112117</v>
      </c>
      <c r="G915" s="25">
        <f t="shared" si="101"/>
        <v>650</v>
      </c>
      <c r="H915" s="26">
        <f t="shared" si="102"/>
        <v>0.169096059561237</v>
      </c>
      <c r="J915" s="7"/>
    </row>
    <row r="916" spans="1:10" ht="12">
      <c r="A916" s="23">
        <v>905</v>
      </c>
      <c r="B916" s="23">
        <f t="shared" si="103"/>
        <v>4525</v>
      </c>
      <c r="C916" s="24">
        <f t="shared" si="104"/>
        <v>75.41666666666667</v>
      </c>
      <c r="D916" s="32">
        <f t="shared" si="105"/>
        <v>977.1007952632207</v>
      </c>
      <c r="E916" s="24">
        <f t="shared" si="99"/>
        <v>979.6230296615228</v>
      </c>
      <c r="F916" s="25">
        <f t="shared" si="100"/>
        <v>861.8312815776641</v>
      </c>
      <c r="G916" s="25">
        <f t="shared" si="101"/>
        <v>650</v>
      </c>
      <c r="H916" s="26">
        <f t="shared" si="102"/>
        <v>0.16890372985353533</v>
      </c>
      <c r="J916" s="7"/>
    </row>
    <row r="917" spans="1:10" ht="12">
      <c r="A917" s="23">
        <v>906</v>
      </c>
      <c r="B917" s="23">
        <f t="shared" si="103"/>
        <v>4530</v>
      </c>
      <c r="C917" s="24">
        <f t="shared" si="104"/>
        <v>75.5</v>
      </c>
      <c r="D917" s="32">
        <f t="shared" si="105"/>
        <v>977.2696989930743</v>
      </c>
      <c r="E917" s="24">
        <f t="shared" si="99"/>
        <v>979.7881333655642</v>
      </c>
      <c r="F917" s="25">
        <f t="shared" si="100"/>
        <v>860.8521649119973</v>
      </c>
      <c r="G917" s="25">
        <f t="shared" si="101"/>
        <v>650</v>
      </c>
      <c r="H917" s="26">
        <f t="shared" si="102"/>
        <v>0.16871184025712832</v>
      </c>
      <c r="J917" s="7"/>
    </row>
    <row r="918" spans="1:10" ht="12">
      <c r="A918" s="23">
        <v>907</v>
      </c>
      <c r="B918" s="23">
        <f t="shared" si="103"/>
        <v>4535</v>
      </c>
      <c r="C918" s="24">
        <f t="shared" si="104"/>
        <v>75.58333333333333</v>
      </c>
      <c r="D918" s="32">
        <f t="shared" si="105"/>
        <v>977.4384108333314</v>
      </c>
      <c r="E918" s="24">
        <f t="shared" si="99"/>
        <v>979.9530553373687</v>
      </c>
      <c r="F918" s="25">
        <f t="shared" si="100"/>
        <v>859.8752861655735</v>
      </c>
      <c r="G918" s="25">
        <f t="shared" si="101"/>
        <v>650</v>
      </c>
      <c r="H918" s="26">
        <f t="shared" si="102"/>
        <v>0.1685203892534196</v>
      </c>
      <c r="J918" s="7"/>
    </row>
    <row r="919" spans="1:10" ht="12">
      <c r="A919" s="23">
        <v>908</v>
      </c>
      <c r="B919" s="23">
        <f t="shared" si="103"/>
        <v>4540</v>
      </c>
      <c r="C919" s="24">
        <f t="shared" si="104"/>
        <v>75.66666666666667</v>
      </c>
      <c r="D919" s="32">
        <f t="shared" si="105"/>
        <v>977.6069312225849</v>
      </c>
      <c r="E919" s="24">
        <f t="shared" si="99"/>
        <v>980.1177959765673</v>
      </c>
      <c r="F919" s="25">
        <f t="shared" si="100"/>
        <v>858.9006376254966</v>
      </c>
      <c r="G919" s="25">
        <f t="shared" si="101"/>
        <v>650</v>
      </c>
      <c r="H919" s="26">
        <f t="shared" si="102"/>
        <v>0.1683293753308176</v>
      </c>
      <c r="J919" s="7"/>
    </row>
    <row r="920" spans="1:10" ht="12">
      <c r="A920" s="23">
        <v>909</v>
      </c>
      <c r="B920" s="23">
        <f t="shared" si="103"/>
        <v>4545</v>
      </c>
      <c r="C920" s="24">
        <f t="shared" si="104"/>
        <v>75.75</v>
      </c>
      <c r="D920" s="32">
        <f t="shared" si="105"/>
        <v>977.7752605979157</v>
      </c>
      <c r="E920" s="24">
        <f t="shared" si="99"/>
        <v>980.2823556814743</v>
      </c>
      <c r="F920" s="25">
        <f t="shared" si="100"/>
        <v>857.9282116144036</v>
      </c>
      <c r="G920" s="25">
        <f t="shared" si="101"/>
        <v>650</v>
      </c>
      <c r="H920" s="26">
        <f t="shared" si="102"/>
        <v>0.1681387969846945</v>
      </c>
      <c r="J920" s="7"/>
    </row>
    <row r="921" spans="1:10" ht="12">
      <c r="A921" s="23">
        <v>910</v>
      </c>
      <c r="B921" s="23">
        <f t="shared" si="103"/>
        <v>4550</v>
      </c>
      <c r="C921" s="24">
        <f t="shared" si="104"/>
        <v>75.83333333333333</v>
      </c>
      <c r="D921" s="32">
        <f t="shared" si="105"/>
        <v>977.9433993949004</v>
      </c>
      <c r="E921" s="24">
        <f t="shared" si="99"/>
        <v>980.4467348490937</v>
      </c>
      <c r="F921" s="25">
        <f t="shared" si="100"/>
        <v>856.9580004907123</v>
      </c>
      <c r="G921" s="25">
        <f t="shared" si="101"/>
        <v>650</v>
      </c>
      <c r="H921" s="26">
        <f t="shared" si="102"/>
        <v>0.16794865271743506</v>
      </c>
      <c r="J921" s="7"/>
    </row>
    <row r="922" spans="1:10" ht="12">
      <c r="A922" s="23">
        <v>911</v>
      </c>
      <c r="B922" s="23">
        <f t="shared" si="103"/>
        <v>4555</v>
      </c>
      <c r="C922" s="24">
        <f t="shared" si="104"/>
        <v>75.91666666666667</v>
      </c>
      <c r="D922" s="32">
        <f t="shared" si="105"/>
        <v>978.1113480476179</v>
      </c>
      <c r="E922" s="24">
        <f t="shared" si="99"/>
        <v>980.6109338751231</v>
      </c>
      <c r="F922" s="25">
        <f t="shared" si="100"/>
        <v>855.9899966476063</v>
      </c>
      <c r="G922" s="25">
        <f t="shared" si="101"/>
        <v>650</v>
      </c>
      <c r="H922" s="26">
        <f t="shared" si="102"/>
        <v>0.16775894103823738</v>
      </c>
      <c r="J922" s="7"/>
    </row>
    <row r="923" spans="1:10" ht="12">
      <c r="A923" s="23">
        <v>912</v>
      </c>
      <c r="B923" s="23">
        <f t="shared" si="103"/>
        <v>4560</v>
      </c>
      <c r="C923" s="24">
        <f t="shared" si="104"/>
        <v>76</v>
      </c>
      <c r="D923" s="32">
        <f t="shared" si="105"/>
        <v>978.279106988656</v>
      </c>
      <c r="E923" s="24">
        <f t="shared" si="99"/>
        <v>980.7749531539619</v>
      </c>
      <c r="F923" s="25">
        <f t="shared" si="100"/>
        <v>855.0241925136219</v>
      </c>
      <c r="G923" s="25">
        <f t="shared" si="101"/>
        <v>650</v>
      </c>
      <c r="H923" s="26">
        <f t="shared" si="102"/>
        <v>0.1675696604632282</v>
      </c>
      <c r="J923" s="7"/>
    </row>
    <row r="924" spans="1:10" ht="12">
      <c r="A924" s="23">
        <v>913</v>
      </c>
      <c r="B924" s="23">
        <f t="shared" si="103"/>
        <v>4565</v>
      </c>
      <c r="C924" s="24">
        <f t="shared" si="104"/>
        <v>76.08333333333333</v>
      </c>
      <c r="D924" s="32">
        <f t="shared" si="105"/>
        <v>978.4466766491192</v>
      </c>
      <c r="E924" s="24">
        <f t="shared" si="99"/>
        <v>980.9387930787146</v>
      </c>
      <c r="F924" s="25">
        <f t="shared" si="100"/>
        <v>854.0605805519674</v>
      </c>
      <c r="G924" s="25">
        <f t="shared" si="101"/>
        <v>650</v>
      </c>
      <c r="H924" s="26">
        <f t="shared" si="102"/>
        <v>0.16738080951532922</v>
      </c>
      <c r="J924" s="7"/>
    </row>
    <row r="925" spans="1:10" ht="12">
      <c r="A925" s="23">
        <v>914</v>
      </c>
      <c r="B925" s="23">
        <f t="shared" si="103"/>
        <v>4570</v>
      </c>
      <c r="C925" s="24">
        <f t="shared" si="104"/>
        <v>76.16666666666667</v>
      </c>
      <c r="D925" s="32">
        <f t="shared" si="105"/>
        <v>978.6140574586345</v>
      </c>
      <c r="E925" s="24">
        <f t="shared" si="99"/>
        <v>981.1024540411984</v>
      </c>
      <c r="F925" s="25">
        <f t="shared" si="100"/>
        <v>853.0991532603042</v>
      </c>
      <c r="G925" s="25">
        <f t="shared" si="101"/>
        <v>650</v>
      </c>
      <c r="H925" s="26">
        <f t="shared" si="102"/>
        <v>0.16719238672421446</v>
      </c>
      <c r="J925" s="7"/>
    </row>
    <row r="926" spans="1:10" ht="12">
      <c r="A926" s="23">
        <v>915</v>
      </c>
      <c r="B926" s="23">
        <f t="shared" si="103"/>
        <v>4575</v>
      </c>
      <c r="C926" s="24">
        <f t="shared" si="104"/>
        <v>76.25</v>
      </c>
      <c r="D926" s="32">
        <f t="shared" si="105"/>
        <v>978.7812498453587</v>
      </c>
      <c r="E926" s="24">
        <f t="shared" si="99"/>
        <v>981.2659364319474</v>
      </c>
      <c r="F926" s="25">
        <f t="shared" si="100"/>
        <v>852.139903170963</v>
      </c>
      <c r="G926" s="25">
        <f t="shared" si="101"/>
        <v>650</v>
      </c>
      <c r="H926" s="26">
        <f t="shared" si="102"/>
        <v>0.1670043906263524</v>
      </c>
      <c r="J926" s="7"/>
    </row>
    <row r="927" spans="1:10" ht="12">
      <c r="A927" s="23">
        <v>916</v>
      </c>
      <c r="B927" s="23">
        <f t="shared" si="103"/>
        <v>4580</v>
      </c>
      <c r="C927" s="24">
        <f t="shared" si="104"/>
        <v>76.33333333333333</v>
      </c>
      <c r="D927" s="32">
        <f t="shared" si="105"/>
        <v>978.9482542359851</v>
      </c>
      <c r="E927" s="24">
        <f t="shared" si="99"/>
        <v>981.4292406402187</v>
      </c>
      <c r="F927" s="25">
        <f t="shared" si="100"/>
        <v>851.1828228501406</v>
      </c>
      <c r="G927" s="25">
        <f t="shared" si="101"/>
        <v>650</v>
      </c>
      <c r="H927" s="26">
        <f t="shared" si="102"/>
        <v>0.16681681976484872</v>
      </c>
      <c r="J927" s="7"/>
    </row>
    <row r="928" spans="1:10" ht="12">
      <c r="A928" s="23">
        <v>917</v>
      </c>
      <c r="B928" s="23">
        <f t="shared" si="103"/>
        <v>4585</v>
      </c>
      <c r="C928" s="24">
        <f t="shared" si="104"/>
        <v>76.41666666666667</v>
      </c>
      <c r="D928" s="32">
        <f t="shared" si="105"/>
        <v>979.11507105575</v>
      </c>
      <c r="E928" s="24">
        <f t="shared" si="99"/>
        <v>981.5923670539984</v>
      </c>
      <c r="F928" s="25">
        <f t="shared" si="100"/>
        <v>850.2279048983985</v>
      </c>
      <c r="G928" s="25">
        <f t="shared" si="101"/>
        <v>650</v>
      </c>
      <c r="H928" s="26">
        <f t="shared" si="102"/>
        <v>0.16662967268954404</v>
      </c>
      <c r="J928" s="7"/>
    </row>
    <row r="929" spans="1:10" ht="12">
      <c r="A929" s="23">
        <v>918</v>
      </c>
      <c r="B929" s="23">
        <f t="shared" si="103"/>
        <v>4590</v>
      </c>
      <c r="C929" s="24">
        <f t="shared" si="104"/>
        <v>76.5</v>
      </c>
      <c r="D929" s="32">
        <f t="shared" si="105"/>
        <v>979.2817007284395</v>
      </c>
      <c r="E929" s="24">
        <f t="shared" si="99"/>
        <v>981.7553160600066</v>
      </c>
      <c r="F929" s="25">
        <f t="shared" si="100"/>
        <v>849.2751419499837</v>
      </c>
      <c r="G929" s="25">
        <f t="shared" si="101"/>
        <v>650</v>
      </c>
      <c r="H929" s="26">
        <f t="shared" si="102"/>
        <v>0.1664429479568807</v>
      </c>
      <c r="J929" s="7"/>
    </row>
    <row r="930" spans="1:10" ht="12">
      <c r="A930" s="23">
        <v>919</v>
      </c>
      <c r="B930" s="23">
        <f t="shared" si="103"/>
        <v>4595</v>
      </c>
      <c r="C930" s="24">
        <f t="shared" si="104"/>
        <v>76.58333333333333</v>
      </c>
      <c r="D930" s="32">
        <f t="shared" si="105"/>
        <v>979.4481436763964</v>
      </c>
      <c r="E930" s="24">
        <f t="shared" si="99"/>
        <v>981.9180880437029</v>
      </c>
      <c r="F930" s="25">
        <f t="shared" si="100"/>
        <v>848.3245266726365</v>
      </c>
      <c r="G930" s="25">
        <f t="shared" si="101"/>
        <v>650</v>
      </c>
      <c r="H930" s="26">
        <f t="shared" si="102"/>
        <v>0.16625664412986504</v>
      </c>
      <c r="J930" s="7"/>
    </row>
    <row r="931" spans="1:10" ht="12">
      <c r="A931" s="23">
        <v>920</v>
      </c>
      <c r="B931" s="23">
        <f t="shared" si="103"/>
        <v>4600</v>
      </c>
      <c r="C931" s="24">
        <f t="shared" si="104"/>
        <v>76.66666666666667</v>
      </c>
      <c r="D931" s="32">
        <f t="shared" si="105"/>
        <v>979.6144003205262</v>
      </c>
      <c r="E931" s="24">
        <f t="shared" si="99"/>
        <v>982.0806833892921</v>
      </c>
      <c r="F931" s="25">
        <f t="shared" si="100"/>
        <v>847.3760517675709</v>
      </c>
      <c r="G931" s="25">
        <f t="shared" si="101"/>
        <v>650</v>
      </c>
      <c r="H931" s="26">
        <f t="shared" si="102"/>
        <v>0.16607075977806388</v>
      </c>
      <c r="J931" s="7"/>
    </row>
    <row r="932" spans="1:10" ht="12">
      <c r="A932" s="23">
        <v>921</v>
      </c>
      <c r="B932" s="23">
        <f t="shared" si="103"/>
        <v>4605</v>
      </c>
      <c r="C932" s="24">
        <f t="shared" si="104"/>
        <v>76.75</v>
      </c>
      <c r="D932" s="32">
        <f t="shared" si="105"/>
        <v>979.7804710803043</v>
      </c>
      <c r="E932" s="24">
        <f t="shared" si="99"/>
        <v>982.2431024797297</v>
      </c>
      <c r="F932" s="25">
        <f t="shared" si="100"/>
        <v>846.4297099693248</v>
      </c>
      <c r="G932" s="25">
        <f t="shared" si="101"/>
        <v>650</v>
      </c>
      <c r="H932" s="26">
        <f t="shared" si="102"/>
        <v>0.1658852934775747</v>
      </c>
      <c r="J932" s="7"/>
    </row>
    <row r="933" spans="1:10" ht="12">
      <c r="A933" s="23">
        <v>922</v>
      </c>
      <c r="B933" s="23">
        <f t="shared" si="103"/>
        <v>4610</v>
      </c>
      <c r="C933" s="24">
        <f t="shared" si="104"/>
        <v>76.83333333333333</v>
      </c>
      <c r="D933" s="32">
        <f t="shared" si="105"/>
        <v>979.9463563737819</v>
      </c>
      <c r="E933" s="24">
        <f t="shared" si="99"/>
        <v>982.4053456967268</v>
      </c>
      <c r="F933" s="25">
        <f t="shared" si="100"/>
        <v>845.4854940453798</v>
      </c>
      <c r="G933" s="25">
        <f t="shared" si="101"/>
        <v>650</v>
      </c>
      <c r="H933" s="26">
        <f t="shared" si="102"/>
        <v>0.16570024381095144</v>
      </c>
      <c r="J933" s="7"/>
    </row>
    <row r="934" spans="1:10" ht="12">
      <c r="A934" s="23">
        <v>923</v>
      </c>
      <c r="B934" s="23">
        <f t="shared" si="103"/>
        <v>4615</v>
      </c>
      <c r="C934" s="24">
        <f t="shared" si="104"/>
        <v>76.91666666666667</v>
      </c>
      <c r="D934" s="32">
        <f t="shared" si="105"/>
        <v>980.1120566175929</v>
      </c>
      <c r="E934" s="24">
        <f t="shared" si="99"/>
        <v>982.5674134207561</v>
      </c>
      <c r="F934" s="25">
        <f t="shared" si="100"/>
        <v>844.5433967961887</v>
      </c>
      <c r="G934" s="25">
        <f t="shared" si="101"/>
        <v>650</v>
      </c>
      <c r="H934" s="26">
        <f t="shared" si="102"/>
        <v>0.16551560936720996</v>
      </c>
      <c r="J934" s="7"/>
    </row>
    <row r="935" spans="1:10" ht="12">
      <c r="A935" s="23">
        <v>924</v>
      </c>
      <c r="B935" s="23">
        <f t="shared" si="103"/>
        <v>4620</v>
      </c>
      <c r="C935" s="24">
        <f t="shared" si="104"/>
        <v>77</v>
      </c>
      <c r="D935" s="32">
        <f t="shared" si="105"/>
        <v>980.27757222696</v>
      </c>
      <c r="E935" s="24">
        <f t="shared" si="99"/>
        <v>982.7293060310574</v>
      </c>
      <c r="F935" s="25">
        <f t="shared" si="100"/>
        <v>843.6034110547671</v>
      </c>
      <c r="G935" s="25">
        <f t="shared" si="101"/>
        <v>650</v>
      </c>
      <c r="H935" s="26">
        <f t="shared" si="102"/>
        <v>0.1653313887417476</v>
      </c>
      <c r="J935" s="7"/>
    </row>
    <row r="936" spans="1:10" ht="12">
      <c r="A936" s="23">
        <v>925</v>
      </c>
      <c r="B936" s="23">
        <f t="shared" si="103"/>
        <v>4625</v>
      </c>
      <c r="C936" s="24">
        <f t="shared" si="104"/>
        <v>77.08333333333333</v>
      </c>
      <c r="D936" s="32">
        <f t="shared" si="105"/>
        <v>980.4429036157018</v>
      </c>
      <c r="E936" s="24">
        <f t="shared" si="99"/>
        <v>982.8910239056414</v>
      </c>
      <c r="F936" s="25">
        <f t="shared" si="100"/>
        <v>842.6655296865968</v>
      </c>
      <c r="G936" s="25">
        <f t="shared" si="101"/>
        <v>650</v>
      </c>
      <c r="H936" s="26">
        <f t="shared" si="102"/>
        <v>0.16514758053632472</v>
      </c>
      <c r="J936" s="7"/>
    </row>
    <row r="937" spans="1:10" ht="12">
      <c r="A937" s="23">
        <v>926</v>
      </c>
      <c r="B937" s="23">
        <f t="shared" si="103"/>
        <v>4630</v>
      </c>
      <c r="C937" s="24">
        <f t="shared" si="104"/>
        <v>77.16666666666667</v>
      </c>
      <c r="D937" s="32">
        <f t="shared" si="105"/>
        <v>980.6080511962381</v>
      </c>
      <c r="E937" s="24">
        <f t="shared" si="99"/>
        <v>983.0525674212975</v>
      </c>
      <c r="F937" s="25">
        <f t="shared" si="100"/>
        <v>841.7297455895248</v>
      </c>
      <c r="G937" s="25">
        <f t="shared" si="101"/>
        <v>650</v>
      </c>
      <c r="H937" s="26">
        <f t="shared" si="102"/>
        <v>0.16496418335904453</v>
      </c>
      <c r="J937" s="7"/>
    </row>
    <row r="938" spans="1:10" ht="12">
      <c r="A938" s="23">
        <v>927</v>
      </c>
      <c r="B938" s="23">
        <f t="shared" si="103"/>
        <v>4635</v>
      </c>
      <c r="C938" s="24">
        <f t="shared" si="104"/>
        <v>77.25</v>
      </c>
      <c r="D938" s="32">
        <f t="shared" si="105"/>
        <v>980.7730153795972</v>
      </c>
      <c r="E938" s="24">
        <f t="shared" si="99"/>
        <v>983.2139369535963</v>
      </c>
      <c r="F938" s="25">
        <f t="shared" si="100"/>
        <v>840.7960516934837</v>
      </c>
      <c r="G938" s="25">
        <f t="shared" si="101"/>
        <v>650</v>
      </c>
      <c r="H938" s="26">
        <f t="shared" si="102"/>
        <v>0.16478119582429862</v>
      </c>
      <c r="J938" s="7"/>
    </row>
    <row r="939" spans="1:10" ht="12">
      <c r="A939" s="23">
        <v>928</v>
      </c>
      <c r="B939" s="23">
        <f t="shared" si="103"/>
        <v>4640</v>
      </c>
      <c r="C939" s="24">
        <f t="shared" si="104"/>
        <v>77.33333333333333</v>
      </c>
      <c r="D939" s="32">
        <f t="shared" si="105"/>
        <v>980.9377965754214</v>
      </c>
      <c r="E939" s="24">
        <f t="shared" si="99"/>
        <v>983.3751328768976</v>
      </c>
      <c r="F939" s="25">
        <f t="shared" si="100"/>
        <v>839.8644409603793</v>
      </c>
      <c r="G939" s="25">
        <f t="shared" si="101"/>
        <v>650</v>
      </c>
      <c r="H939" s="26">
        <f t="shared" si="102"/>
        <v>0.16459861655274463</v>
      </c>
      <c r="J939" s="7"/>
    </row>
    <row r="940" spans="1:10" ht="12">
      <c r="A940" s="23">
        <v>929</v>
      </c>
      <c r="B940" s="23">
        <f t="shared" si="103"/>
        <v>4645</v>
      </c>
      <c r="C940" s="24">
        <f t="shared" si="104"/>
        <v>77.41666666666667</v>
      </c>
      <c r="D940" s="32">
        <f t="shared" si="105"/>
        <v>981.1023951919742</v>
      </c>
      <c r="E940" s="24">
        <f t="shared" si="99"/>
        <v>983.5361555643532</v>
      </c>
      <c r="F940" s="25">
        <f t="shared" si="100"/>
        <v>838.9349063835572</v>
      </c>
      <c r="G940" s="25">
        <f t="shared" si="101"/>
        <v>650</v>
      </c>
      <c r="H940" s="26">
        <f t="shared" si="102"/>
        <v>0.1644164441712018</v>
      </c>
      <c r="J940" s="7"/>
    </row>
    <row r="941" spans="1:10" ht="12">
      <c r="A941" s="23">
        <v>930</v>
      </c>
      <c r="B941" s="23">
        <f t="shared" si="103"/>
        <v>4650</v>
      </c>
      <c r="C941" s="24">
        <f t="shared" si="104"/>
        <v>77.5</v>
      </c>
      <c r="D941" s="32">
        <f t="shared" si="105"/>
        <v>981.2668116361455</v>
      </c>
      <c r="E941" s="24">
        <f t="shared" si="99"/>
        <v>983.6970053879135</v>
      </c>
      <c r="F941" s="25">
        <f t="shared" si="100"/>
        <v>838.0074409884903</v>
      </c>
      <c r="G941" s="25">
        <f t="shared" si="101"/>
        <v>650</v>
      </c>
      <c r="H941" s="26">
        <f t="shared" si="102"/>
        <v>0.16423467731278593</v>
      </c>
      <c r="J941" s="7"/>
    </row>
    <row r="942" spans="1:10" ht="12">
      <c r="A942" s="23">
        <v>931</v>
      </c>
      <c r="B942" s="23">
        <f t="shared" si="103"/>
        <v>4655</v>
      </c>
      <c r="C942" s="24">
        <f t="shared" si="104"/>
        <v>77.58333333333333</v>
      </c>
      <c r="D942" s="32">
        <f t="shared" si="105"/>
        <v>981.4310463134583</v>
      </c>
      <c r="E942" s="24">
        <f t="shared" si="99"/>
        <v>983.8576827183325</v>
      </c>
      <c r="F942" s="25">
        <f t="shared" si="100"/>
        <v>837.0820378316945</v>
      </c>
      <c r="G942" s="25">
        <f t="shared" si="101"/>
        <v>650</v>
      </c>
      <c r="H942" s="26">
        <f t="shared" si="102"/>
        <v>0.16405331461669664</v>
      </c>
      <c r="J942" s="7"/>
    </row>
    <row r="943" spans="1:10" ht="12">
      <c r="A943" s="23">
        <v>932</v>
      </c>
      <c r="B943" s="23">
        <f t="shared" si="103"/>
        <v>4660</v>
      </c>
      <c r="C943" s="24">
        <f t="shared" si="104"/>
        <v>77.66666666666667</v>
      </c>
      <c r="D943" s="32">
        <f t="shared" si="105"/>
        <v>981.595099628075</v>
      </c>
      <c r="E943" s="24">
        <f t="shared" si="99"/>
        <v>984.0181879251722</v>
      </c>
      <c r="F943" s="25">
        <f t="shared" si="100"/>
        <v>836.1586900008624</v>
      </c>
      <c r="G943" s="25">
        <f t="shared" si="101"/>
        <v>650</v>
      </c>
      <c r="H943" s="26">
        <f t="shared" si="102"/>
        <v>0.1638723547282435</v>
      </c>
      <c r="J943" s="7"/>
    </row>
    <row r="944" spans="1:10" ht="12">
      <c r="A944" s="23">
        <v>933</v>
      </c>
      <c r="B944" s="23">
        <f t="shared" si="103"/>
        <v>4665</v>
      </c>
      <c r="C944" s="24">
        <f t="shared" si="104"/>
        <v>77.75</v>
      </c>
      <c r="D944" s="32">
        <f t="shared" si="105"/>
        <v>981.7589719828032</v>
      </c>
      <c r="E944" s="24">
        <f t="shared" si="99"/>
        <v>984.1785213768086</v>
      </c>
      <c r="F944" s="25">
        <f t="shared" si="100"/>
        <v>835.2373906147037</v>
      </c>
      <c r="G944" s="25">
        <f t="shared" si="101"/>
        <v>650</v>
      </c>
      <c r="H944" s="26">
        <f t="shared" si="102"/>
        <v>0.16369179629881503</v>
      </c>
      <c r="J944" s="7"/>
    </row>
    <row r="945" spans="1:10" ht="12">
      <c r="A945" s="23">
        <v>934</v>
      </c>
      <c r="B945" s="23">
        <f t="shared" si="103"/>
        <v>4670</v>
      </c>
      <c r="C945" s="24">
        <f t="shared" si="104"/>
        <v>77.83333333333333</v>
      </c>
      <c r="D945" s="32">
        <f t="shared" si="105"/>
        <v>981.9226637791021</v>
      </c>
      <c r="E945" s="24">
        <f t="shared" si="99"/>
        <v>984.3386834404363</v>
      </c>
      <c r="F945" s="25">
        <f t="shared" si="100"/>
        <v>834.318132823074</v>
      </c>
      <c r="G945" s="25">
        <f t="shared" si="101"/>
        <v>650</v>
      </c>
      <c r="H945" s="26">
        <f t="shared" si="102"/>
        <v>0.16351163798590376</v>
      </c>
      <c r="J945" s="7"/>
    </row>
    <row r="946" spans="1:10" ht="12">
      <c r="A946" s="23">
        <v>935</v>
      </c>
      <c r="B946" s="23">
        <f t="shared" si="103"/>
        <v>4675</v>
      </c>
      <c r="C946" s="24">
        <f t="shared" si="104"/>
        <v>77.91666666666667</v>
      </c>
      <c r="D946" s="32">
        <f t="shared" si="105"/>
        <v>982.086175417088</v>
      </c>
      <c r="E946" s="24">
        <f t="shared" si="99"/>
        <v>984.4986744820734</v>
      </c>
      <c r="F946" s="25">
        <f t="shared" si="100"/>
        <v>833.4009098062646</v>
      </c>
      <c r="G946" s="25">
        <f t="shared" si="101"/>
        <v>650</v>
      </c>
      <c r="H946" s="26">
        <f t="shared" si="102"/>
        <v>0.1633318784529671</v>
      </c>
      <c r="J946" s="7"/>
    </row>
    <row r="947" spans="1:10" ht="12">
      <c r="A947" s="23">
        <v>936</v>
      </c>
      <c r="B947" s="23">
        <f t="shared" si="103"/>
        <v>4680</v>
      </c>
      <c r="C947" s="24">
        <f t="shared" si="104"/>
        <v>78</v>
      </c>
      <c r="D947" s="32">
        <f t="shared" si="105"/>
        <v>982.249507295541</v>
      </c>
      <c r="E947" s="24">
        <f t="shared" si="99"/>
        <v>984.6584948665673</v>
      </c>
      <c r="F947" s="25">
        <f t="shared" si="100"/>
        <v>832.4857147752393</v>
      </c>
      <c r="G947" s="25">
        <f t="shared" si="101"/>
        <v>650</v>
      </c>
      <c r="H947" s="26">
        <f t="shared" si="102"/>
        <v>0.16315251636947364</v>
      </c>
      <c r="J947" s="7"/>
    </row>
    <row r="948" spans="1:10" ht="12">
      <c r="A948" s="23">
        <v>937</v>
      </c>
      <c r="B948" s="23">
        <f t="shared" si="103"/>
        <v>4685</v>
      </c>
      <c r="C948" s="24">
        <f t="shared" si="104"/>
        <v>78.08333333333333</v>
      </c>
      <c r="D948" s="32">
        <f t="shared" si="105"/>
        <v>982.4126598119104</v>
      </c>
      <c r="E948" s="24">
        <f t="shared" si="99"/>
        <v>984.8181449575982</v>
      </c>
      <c r="F948" s="25">
        <f t="shared" si="100"/>
        <v>831.5725409709406</v>
      </c>
      <c r="G948" s="25">
        <f t="shared" si="101"/>
        <v>650</v>
      </c>
      <c r="H948" s="26">
        <f t="shared" si="102"/>
        <v>0.1629735504107674</v>
      </c>
      <c r="J948" s="7"/>
    </row>
    <row r="949" spans="1:10" ht="12">
      <c r="A949" s="23">
        <v>938</v>
      </c>
      <c r="B949" s="23">
        <f t="shared" si="103"/>
        <v>4690</v>
      </c>
      <c r="C949" s="24">
        <f t="shared" si="104"/>
        <v>78.16666666666667</v>
      </c>
      <c r="D949" s="32">
        <f t="shared" si="105"/>
        <v>982.5756333623212</v>
      </c>
      <c r="E949" s="24">
        <f t="shared" si="99"/>
        <v>984.977625117686</v>
      </c>
      <c r="F949" s="25">
        <f t="shared" si="100"/>
        <v>830.6613816649015</v>
      </c>
      <c r="G949" s="25">
        <f t="shared" si="101"/>
        <v>650</v>
      </c>
      <c r="H949" s="26">
        <f t="shared" si="102"/>
        <v>0.16279497925818745</v>
      </c>
      <c r="J949" s="7"/>
    </row>
    <row r="950" spans="1:10" ht="12">
      <c r="A950" s="23">
        <v>939</v>
      </c>
      <c r="B950" s="23">
        <f t="shared" si="103"/>
        <v>4695</v>
      </c>
      <c r="C950" s="24">
        <f t="shared" si="104"/>
        <v>78.25</v>
      </c>
      <c r="D950" s="32">
        <f t="shared" si="105"/>
        <v>982.7384283415794</v>
      </c>
      <c r="E950" s="24">
        <f t="shared" si="99"/>
        <v>985.1369357081936</v>
      </c>
      <c r="F950" s="25">
        <f t="shared" si="100"/>
        <v>829.7522301586977</v>
      </c>
      <c r="G950" s="25">
        <f t="shared" si="101"/>
        <v>650</v>
      </c>
      <c r="H950" s="26">
        <f t="shared" si="102"/>
        <v>0.16261680159896086</v>
      </c>
      <c r="J950" s="7"/>
    </row>
    <row r="951" spans="1:10" ht="12">
      <c r="A951" s="23">
        <v>940</v>
      </c>
      <c r="B951" s="23">
        <f t="shared" si="103"/>
        <v>4700</v>
      </c>
      <c r="C951" s="24">
        <f t="shared" si="104"/>
        <v>78.33333333333333</v>
      </c>
      <c r="D951" s="32">
        <f t="shared" si="105"/>
        <v>982.9010451431783</v>
      </c>
      <c r="E951" s="24">
        <f t="shared" si="99"/>
        <v>985.2960770893327</v>
      </c>
      <c r="F951" s="25">
        <f t="shared" si="100"/>
        <v>828.8450797833174</v>
      </c>
      <c r="G951" s="25">
        <f t="shared" si="101"/>
        <v>650</v>
      </c>
      <c r="H951" s="26">
        <f t="shared" si="102"/>
        <v>0.16243901612607886</v>
      </c>
      <c r="J951" s="7"/>
    </row>
    <row r="952" spans="1:10" ht="12">
      <c r="A952" s="23">
        <v>941</v>
      </c>
      <c r="B952" s="23">
        <f t="shared" si="103"/>
        <v>4705</v>
      </c>
      <c r="C952" s="24">
        <f t="shared" si="104"/>
        <v>78.41666666666667</v>
      </c>
      <c r="D952" s="32">
        <f t="shared" si="105"/>
        <v>983.0634841593044</v>
      </c>
      <c r="E952" s="24">
        <f t="shared" si="99"/>
        <v>985.4550496201683</v>
      </c>
      <c r="F952" s="25">
        <f t="shared" si="100"/>
        <v>827.939923899696</v>
      </c>
      <c r="G952" s="25">
        <f t="shared" si="101"/>
        <v>650</v>
      </c>
      <c r="H952" s="26">
        <f t="shared" si="102"/>
        <v>0.16226162153840196</v>
      </c>
      <c r="J952" s="7"/>
    </row>
    <row r="953" spans="1:10" ht="12">
      <c r="A953" s="23">
        <v>942</v>
      </c>
      <c r="B953" s="23">
        <f t="shared" si="103"/>
        <v>4710</v>
      </c>
      <c r="C953" s="24">
        <f t="shared" si="104"/>
        <v>78.5</v>
      </c>
      <c r="D953" s="32">
        <f t="shared" si="105"/>
        <v>983.2257457808428</v>
      </c>
      <c r="E953" s="24">
        <f t="shared" si="99"/>
        <v>985.6138536586238</v>
      </c>
      <c r="F953" s="25">
        <f t="shared" si="100"/>
        <v>827.0367558981775</v>
      </c>
      <c r="G953" s="25">
        <f t="shared" si="101"/>
        <v>650</v>
      </c>
      <c r="H953" s="26">
        <f t="shared" si="102"/>
        <v>0.16208461654055414</v>
      </c>
      <c r="J953" s="7"/>
    </row>
    <row r="954" spans="1:10" ht="12">
      <c r="A954" s="23">
        <v>943</v>
      </c>
      <c r="B954" s="23">
        <f t="shared" si="103"/>
        <v>4715</v>
      </c>
      <c r="C954" s="24">
        <f t="shared" si="104"/>
        <v>78.58333333333333</v>
      </c>
      <c r="D954" s="32">
        <f t="shared" si="105"/>
        <v>983.3878303973834</v>
      </c>
      <c r="E954" s="24">
        <f t="shared" si="99"/>
        <v>985.7724895614857</v>
      </c>
      <c r="F954" s="25">
        <f t="shared" si="100"/>
        <v>826.1355691986638</v>
      </c>
      <c r="G954" s="25">
        <f t="shared" si="101"/>
        <v>650</v>
      </c>
      <c r="H954" s="26">
        <f t="shared" si="102"/>
        <v>0.16190799984295223</v>
      </c>
      <c r="J954" s="7"/>
    </row>
    <row r="955" spans="1:10" ht="12">
      <c r="A955" s="23">
        <v>944</v>
      </c>
      <c r="B955" s="23">
        <f t="shared" si="103"/>
        <v>4720</v>
      </c>
      <c r="C955" s="24">
        <f t="shared" si="104"/>
        <v>78.66666666666667</v>
      </c>
      <c r="D955" s="32">
        <f t="shared" si="105"/>
        <v>983.5497383972263</v>
      </c>
      <c r="E955" s="24">
        <f t="shared" si="99"/>
        <v>985.9309576844084</v>
      </c>
      <c r="F955" s="25">
        <f t="shared" si="100"/>
        <v>825.2363572500681</v>
      </c>
      <c r="G955" s="25">
        <f t="shared" si="101"/>
        <v>650</v>
      </c>
      <c r="H955" s="26">
        <f t="shared" si="102"/>
        <v>0.1617317701616988</v>
      </c>
      <c r="J955" s="7"/>
    </row>
    <row r="956" spans="1:10" ht="12">
      <c r="A956" s="23">
        <v>945</v>
      </c>
      <c r="B956" s="23">
        <f t="shared" si="103"/>
        <v>4725</v>
      </c>
      <c r="C956" s="24">
        <f t="shared" si="104"/>
        <v>78.75</v>
      </c>
      <c r="D956" s="32">
        <f t="shared" si="105"/>
        <v>983.711470167388</v>
      </c>
      <c r="E956" s="24">
        <f t="shared" si="99"/>
        <v>986.0892583819193</v>
      </c>
      <c r="F956" s="25">
        <f t="shared" si="100"/>
        <v>824.3391135299845</v>
      </c>
      <c r="G956" s="25">
        <f t="shared" si="101"/>
        <v>650</v>
      </c>
      <c r="H956" s="26">
        <f t="shared" si="102"/>
        <v>0.1615559262185173</v>
      </c>
      <c r="J956" s="7"/>
    </row>
    <row r="957" spans="1:10" ht="12">
      <c r="A957" s="23">
        <v>946</v>
      </c>
      <c r="B957" s="23">
        <f t="shared" si="103"/>
        <v>4730</v>
      </c>
      <c r="C957" s="24">
        <f t="shared" si="104"/>
        <v>78.83333333333333</v>
      </c>
      <c r="D957" s="32">
        <f t="shared" si="105"/>
        <v>983.8730260936065</v>
      </c>
      <c r="E957" s="24">
        <f t="shared" si="99"/>
        <v>986.2473920074228</v>
      </c>
      <c r="F957" s="25">
        <f t="shared" si="100"/>
        <v>823.4438315455791</v>
      </c>
      <c r="G957" s="25">
        <f t="shared" si="101"/>
        <v>650</v>
      </c>
      <c r="H957" s="26">
        <f t="shared" si="102"/>
        <v>0.16138046674092682</v>
      </c>
      <c r="J957" s="7"/>
    </row>
    <row r="958" spans="1:10" ht="12">
      <c r="A958" s="23">
        <v>947</v>
      </c>
      <c r="B958" s="23">
        <f t="shared" si="103"/>
        <v>4735</v>
      </c>
      <c r="C958" s="24">
        <f t="shared" si="104"/>
        <v>78.91666666666667</v>
      </c>
      <c r="D958" s="32">
        <f t="shared" si="105"/>
        <v>984.0344065603475</v>
      </c>
      <c r="E958" s="24">
        <f t="shared" si="99"/>
        <v>986.405358913206</v>
      </c>
      <c r="F958" s="25">
        <f t="shared" si="100"/>
        <v>822.5505048320646</v>
      </c>
      <c r="G958" s="25">
        <f t="shared" si="101"/>
        <v>650</v>
      </c>
      <c r="H958" s="26">
        <f t="shared" si="102"/>
        <v>0.1612053904619431</v>
      </c>
      <c r="J958" s="7"/>
    </row>
    <row r="959" spans="1:10" ht="12">
      <c r="A959" s="23">
        <v>948</v>
      </c>
      <c r="B959" s="23">
        <f t="shared" si="103"/>
        <v>4740</v>
      </c>
      <c r="C959" s="24">
        <f t="shared" si="104"/>
        <v>79</v>
      </c>
      <c r="D959" s="32">
        <f t="shared" si="105"/>
        <v>984.1956119508095</v>
      </c>
      <c r="E959" s="24">
        <f t="shared" si="99"/>
        <v>986.5631594504425</v>
      </c>
      <c r="F959" s="25">
        <f t="shared" si="100"/>
        <v>821.6591269535484</v>
      </c>
      <c r="G959" s="25">
        <f t="shared" si="101"/>
        <v>650</v>
      </c>
      <c r="H959" s="26">
        <f t="shared" si="102"/>
        <v>0.16103069612024462</v>
      </c>
      <c r="J959" s="7"/>
    </row>
    <row r="960" spans="1:10" ht="12">
      <c r="A960" s="23">
        <v>949</v>
      </c>
      <c r="B960" s="23">
        <f t="shared" si="103"/>
        <v>4745</v>
      </c>
      <c r="C960" s="24">
        <f t="shared" si="104"/>
        <v>79.08333333333333</v>
      </c>
      <c r="D960" s="32">
        <f t="shared" si="105"/>
        <v>984.3566426469298</v>
      </c>
      <c r="E960" s="24">
        <f t="shared" si="99"/>
        <v>986.7207939691979</v>
      </c>
      <c r="F960" s="25">
        <f t="shared" si="100"/>
        <v>820.7696915023566</v>
      </c>
      <c r="G960" s="25">
        <f t="shared" si="101"/>
        <v>650</v>
      </c>
      <c r="H960" s="26">
        <f t="shared" si="102"/>
        <v>0.1608563824600405</v>
      </c>
      <c r="J960" s="7"/>
    </row>
    <row r="961" spans="1:10" ht="12">
      <c r="A961" s="23">
        <v>950</v>
      </c>
      <c r="B961" s="23">
        <f t="shared" si="103"/>
        <v>4750</v>
      </c>
      <c r="C961" s="24">
        <f t="shared" si="104"/>
        <v>79.16666666666667</v>
      </c>
      <c r="D961" s="32">
        <f t="shared" si="105"/>
        <v>984.5174990293898</v>
      </c>
      <c r="E961" s="24">
        <f t="shared" si="99"/>
        <v>986.8782628184335</v>
      </c>
      <c r="F961" s="25">
        <f t="shared" si="100"/>
        <v>819.8821920990704</v>
      </c>
      <c r="G961" s="25">
        <f t="shared" si="101"/>
        <v>650</v>
      </c>
      <c r="H961" s="26">
        <f t="shared" si="102"/>
        <v>0.160682448231077</v>
      </c>
      <c r="J961" s="7"/>
    </row>
    <row r="962" spans="1:10" ht="12">
      <c r="A962" s="23">
        <v>951</v>
      </c>
      <c r="B962" s="23">
        <f t="shared" si="103"/>
        <v>4755</v>
      </c>
      <c r="C962" s="24">
        <f t="shared" si="104"/>
        <v>79.25</v>
      </c>
      <c r="D962" s="32">
        <f t="shared" si="105"/>
        <v>984.6781814776209</v>
      </c>
      <c r="E962" s="24">
        <f t="shared" si="99"/>
        <v>987.0355663460126</v>
      </c>
      <c r="F962" s="25">
        <f t="shared" si="100"/>
        <v>818.9966223923165</v>
      </c>
      <c r="G962" s="25">
        <f t="shared" si="101"/>
        <v>650</v>
      </c>
      <c r="H962" s="26">
        <f t="shared" si="102"/>
        <v>0.16050889218859707</v>
      </c>
      <c r="J962" s="7"/>
    </row>
    <row r="963" spans="1:10" ht="12">
      <c r="A963" s="23">
        <v>952</v>
      </c>
      <c r="B963" s="23">
        <f t="shared" si="103"/>
        <v>4760</v>
      </c>
      <c r="C963" s="24">
        <f t="shared" si="104"/>
        <v>79.33333333333333</v>
      </c>
      <c r="D963" s="32">
        <f t="shared" si="105"/>
        <v>984.8386903698095</v>
      </c>
      <c r="E963" s="24">
        <f t="shared" si="99"/>
        <v>987.1927048987028</v>
      </c>
      <c r="F963" s="25">
        <f t="shared" si="100"/>
        <v>818.112976058802</v>
      </c>
      <c r="G963" s="25">
        <f t="shared" si="101"/>
        <v>650</v>
      </c>
      <c r="H963" s="26">
        <f t="shared" si="102"/>
        <v>0.1603357130933468</v>
      </c>
      <c r="J963" s="7"/>
    </row>
    <row r="964" spans="1:10" ht="12">
      <c r="A964" s="23">
        <v>953</v>
      </c>
      <c r="B964" s="23">
        <f t="shared" si="103"/>
        <v>4765</v>
      </c>
      <c r="C964" s="24">
        <f t="shared" si="104"/>
        <v>79.41666666666667</v>
      </c>
      <c r="D964" s="32">
        <f t="shared" si="105"/>
        <v>984.9990260829028</v>
      </c>
      <c r="E964" s="24">
        <f t="shared" si="99"/>
        <v>987.3496788221825</v>
      </c>
      <c r="F964" s="25">
        <f t="shared" si="100"/>
        <v>817.2312468026006</v>
      </c>
      <c r="G964" s="25">
        <f t="shared" si="101"/>
        <v>650</v>
      </c>
      <c r="H964" s="26">
        <f t="shared" si="102"/>
        <v>0.16016290971143568</v>
      </c>
      <c r="J964" s="7"/>
    </row>
    <row r="965" spans="1:10" ht="12">
      <c r="A965" s="23">
        <v>954</v>
      </c>
      <c r="B965" s="23">
        <f t="shared" si="103"/>
        <v>4770</v>
      </c>
      <c r="C965" s="24">
        <f t="shared" si="104"/>
        <v>79.5</v>
      </c>
      <c r="D965" s="32">
        <f t="shared" si="105"/>
        <v>985.1591889926142</v>
      </c>
      <c r="E965" s="24">
        <f t="shared" si="99"/>
        <v>987.5064884610445</v>
      </c>
      <c r="F965" s="25">
        <f t="shared" si="100"/>
        <v>816.3514283556796</v>
      </c>
      <c r="G965" s="25">
        <f t="shared" si="101"/>
        <v>650</v>
      </c>
      <c r="H965" s="26">
        <f t="shared" si="102"/>
        <v>0.1599904808144399</v>
      </c>
      <c r="J965" s="7"/>
    </row>
    <row r="966" spans="1:10" ht="12">
      <c r="A966" s="23">
        <v>955</v>
      </c>
      <c r="B966" s="23">
        <f t="shared" si="103"/>
        <v>4775</v>
      </c>
      <c r="C966" s="24">
        <f t="shared" si="104"/>
        <v>79.58333333333333</v>
      </c>
      <c r="D966" s="32">
        <f t="shared" si="105"/>
        <v>985.3191794734287</v>
      </c>
      <c r="E966" s="24">
        <f t="shared" si="99"/>
        <v>987.663134158801</v>
      </c>
      <c r="F966" s="25">
        <f t="shared" si="100"/>
        <v>815.4735144774795</v>
      </c>
      <c r="G966" s="25">
        <f t="shared" si="101"/>
        <v>650</v>
      </c>
      <c r="H966" s="26">
        <f t="shared" si="102"/>
        <v>0.15981842517931982</v>
      </c>
      <c r="J966" s="7"/>
    </row>
    <row r="967" spans="1:10" ht="12">
      <c r="A967" s="23">
        <v>956</v>
      </c>
      <c r="B967" s="23">
        <f t="shared" si="103"/>
        <v>4780</v>
      </c>
      <c r="C967" s="24">
        <f t="shared" si="104"/>
        <v>79.66666666666667</v>
      </c>
      <c r="D967" s="32">
        <f t="shared" si="105"/>
        <v>985.478997898608</v>
      </c>
      <c r="E967" s="24">
        <f t="shared" si="99"/>
        <v>987.8196162578878</v>
      </c>
      <c r="F967" s="25">
        <f t="shared" si="100"/>
        <v>814.5974989545426</v>
      </c>
      <c r="G967" s="25">
        <f t="shared" si="101"/>
        <v>650</v>
      </c>
      <c r="H967" s="26">
        <f t="shared" si="102"/>
        <v>0.15964674158834738</v>
      </c>
      <c r="J967" s="7"/>
    </row>
    <row r="968" spans="1:10" ht="12">
      <c r="A968" s="23">
        <v>957</v>
      </c>
      <c r="B968" s="23">
        <f t="shared" si="103"/>
        <v>4785</v>
      </c>
      <c r="C968" s="24">
        <f t="shared" si="104"/>
        <v>79.75</v>
      </c>
      <c r="D968" s="32">
        <f t="shared" si="105"/>
        <v>985.6386446401964</v>
      </c>
      <c r="E968" s="24">
        <f t="shared" si="99"/>
        <v>987.9759350996688</v>
      </c>
      <c r="F968" s="25">
        <f t="shared" si="100"/>
        <v>813.7233756006391</v>
      </c>
      <c r="G968" s="25">
        <f t="shared" si="101"/>
        <v>650</v>
      </c>
      <c r="H968" s="26">
        <f t="shared" si="102"/>
        <v>0.15947542882913063</v>
      </c>
      <c r="J968" s="7"/>
    </row>
    <row r="969" spans="1:10" ht="12">
      <c r="A969" s="23">
        <v>958</v>
      </c>
      <c r="B969" s="23">
        <f t="shared" si="103"/>
        <v>4790</v>
      </c>
      <c r="C969" s="24">
        <f t="shared" si="104"/>
        <v>79.83333333333333</v>
      </c>
      <c r="D969" s="32">
        <f t="shared" si="105"/>
        <v>985.7981200690256</v>
      </c>
      <c r="E969" s="24">
        <f t="shared" si="99"/>
        <v>988.132091024441</v>
      </c>
      <c r="F969" s="25">
        <f t="shared" si="100"/>
        <v>812.8511382565667</v>
      </c>
      <c r="G969" s="25">
        <f t="shared" si="101"/>
        <v>650</v>
      </c>
      <c r="H969" s="26">
        <f t="shared" si="102"/>
        <v>0.15930448569457456</v>
      </c>
      <c r="J969" s="7"/>
    </row>
    <row r="970" spans="1:10" ht="12">
      <c r="A970" s="23">
        <v>959</v>
      </c>
      <c r="B970" s="23">
        <f t="shared" si="103"/>
        <v>4795</v>
      </c>
      <c r="C970" s="24">
        <f t="shared" si="104"/>
        <v>79.91666666666667</v>
      </c>
      <c r="D970" s="32">
        <f t="shared" si="105"/>
        <v>985.9574245547201</v>
      </c>
      <c r="E970" s="24">
        <f t="shared" si="99"/>
        <v>988.288084371438</v>
      </c>
      <c r="F970" s="25">
        <f t="shared" si="100"/>
        <v>811.9807807900921</v>
      </c>
      <c r="G970" s="25">
        <f t="shared" si="101"/>
        <v>650</v>
      </c>
      <c r="H970" s="26">
        <f t="shared" si="102"/>
        <v>0.1591339109828696</v>
      </c>
      <c r="J970" s="7"/>
    </row>
    <row r="971" spans="1:10" ht="12">
      <c r="A971" s="23">
        <v>960</v>
      </c>
      <c r="B971" s="23">
        <f t="shared" si="103"/>
        <v>4800</v>
      </c>
      <c r="C971" s="24">
        <f t="shared" si="104"/>
        <v>80</v>
      </c>
      <c r="D971" s="32">
        <f t="shared" si="105"/>
        <v>986.116558465703</v>
      </c>
      <c r="E971" s="24">
        <f aca="true" t="shared" si="106" ref="E971:E1034">20+345*LOG(8*(B971+delta_t/2)/60+1)</f>
        <v>988.4439154788355</v>
      </c>
      <c r="F971" s="25">
        <f aca="true" t="shared" si="107" ref="F971:F1034">alfa_c*(E971-D971)+k_sh*0.0000000577*eps_r*((E971+273.15)^4-(D971+273.15)^4)</f>
        <v>811.1122970955668</v>
      </c>
      <c r="G971" s="25">
        <f aca="true" t="shared" si="108" ref="G971:G1034">IF(steel&lt;&gt;1,IF(D971&lt;600,425+0.773*D971-0.00169*D971^2+0.00000222*D971^3,IF(D971&lt;735,666+13002/(738-D971),IF(D971&lt;900,545+17820/(D971-731),650))),450+0.28*D971-0.000291*D971^2+0.000000134*D971^3)</f>
        <v>650</v>
      </c>
      <c r="H971" s="26">
        <f aca="true" t="shared" si="109" ref="H971:H1034">F971/7850/G971*fatt_sez*delta_t</f>
        <v>0.15896370349741631</v>
      </c>
      <c r="J971" s="7"/>
    </row>
    <row r="972" spans="1:10" ht="12">
      <c r="A972" s="23">
        <v>961</v>
      </c>
      <c r="B972" s="23">
        <f aca="true" t="shared" si="110" ref="B972:B1035">B971+delta_t</f>
        <v>4805</v>
      </c>
      <c r="C972" s="24">
        <f aca="true" t="shared" si="111" ref="C972:C1035">B972/60</f>
        <v>80.08333333333333</v>
      </c>
      <c r="D972" s="32">
        <f aca="true" t="shared" si="112" ref="D972:D1035">D971+H971</f>
        <v>986.2755221692004</v>
      </c>
      <c r="E972" s="24">
        <f t="shared" si="106"/>
        <v>988.5995846837543</v>
      </c>
      <c r="F972" s="25">
        <f t="shared" si="107"/>
        <v>810.2456810935689</v>
      </c>
      <c r="G972" s="25">
        <f t="shared" si="108"/>
        <v>650</v>
      </c>
      <c r="H972" s="26">
        <f t="shared" si="109"/>
        <v>0.15879386204675527</v>
      </c>
      <c r="J972" s="7"/>
    </row>
    <row r="973" spans="1:10" ht="12">
      <c r="A973" s="23">
        <v>962</v>
      </c>
      <c r="B973" s="23">
        <f t="shared" si="110"/>
        <v>4810</v>
      </c>
      <c r="C973" s="24">
        <f t="shared" si="111"/>
        <v>80.16666666666667</v>
      </c>
      <c r="D973" s="32">
        <f t="shared" si="112"/>
        <v>986.4343160312471</v>
      </c>
      <c r="E973" s="24">
        <f t="shared" si="106"/>
        <v>988.7550923222666</v>
      </c>
      <c r="F973" s="25">
        <f t="shared" si="107"/>
        <v>809.3809267318144</v>
      </c>
      <c r="G973" s="25">
        <f t="shared" si="108"/>
        <v>650</v>
      </c>
      <c r="H973" s="26">
        <f t="shared" si="109"/>
        <v>0.15862438544474558</v>
      </c>
      <c r="J973" s="7"/>
    </row>
    <row r="974" spans="1:10" ht="12">
      <c r="A974" s="23">
        <v>963</v>
      </c>
      <c r="B974" s="23">
        <f t="shared" si="110"/>
        <v>4815</v>
      </c>
      <c r="C974" s="24">
        <f t="shared" si="111"/>
        <v>80.25</v>
      </c>
      <c r="D974" s="32">
        <f t="shared" si="112"/>
        <v>986.5929404166919</v>
      </c>
      <c r="E974" s="24">
        <f t="shared" si="106"/>
        <v>988.9104387293984</v>
      </c>
      <c r="F974" s="25">
        <f t="shared" si="107"/>
        <v>808.5180279834282</v>
      </c>
      <c r="G974" s="25">
        <f t="shared" si="108"/>
        <v>650</v>
      </c>
      <c r="H974" s="26">
        <f t="shared" si="109"/>
        <v>0.158455272510226</v>
      </c>
      <c r="J974" s="7"/>
    </row>
    <row r="975" spans="1:10" ht="12">
      <c r="A975" s="23">
        <v>964</v>
      </c>
      <c r="B975" s="23">
        <f t="shared" si="110"/>
        <v>4820</v>
      </c>
      <c r="C975" s="24">
        <f t="shared" si="111"/>
        <v>80.33333333333333</v>
      </c>
      <c r="D975" s="32">
        <f t="shared" si="112"/>
        <v>986.7513956892021</v>
      </c>
      <c r="E975" s="24">
        <f t="shared" si="106"/>
        <v>989.0656242391351</v>
      </c>
      <c r="F975" s="25">
        <f t="shared" si="107"/>
        <v>807.6569788484442</v>
      </c>
      <c r="G975" s="25">
        <f t="shared" si="108"/>
        <v>650</v>
      </c>
      <c r="H975" s="26">
        <f t="shared" si="109"/>
        <v>0.15828652206730903</v>
      </c>
      <c r="J975" s="7"/>
    </row>
    <row r="976" spans="1:10" ht="12">
      <c r="A976" s="23">
        <v>965</v>
      </c>
      <c r="B976" s="23">
        <f t="shared" si="110"/>
        <v>4825</v>
      </c>
      <c r="C976" s="24">
        <f t="shared" si="111"/>
        <v>80.41666666666667</v>
      </c>
      <c r="D976" s="32">
        <f t="shared" si="112"/>
        <v>986.9096822112695</v>
      </c>
      <c r="E976" s="24">
        <f t="shared" si="106"/>
        <v>989.2206491844255</v>
      </c>
      <c r="F976" s="25">
        <f t="shared" si="107"/>
        <v>806.7977733524574</v>
      </c>
      <c r="G976" s="25">
        <f t="shared" si="108"/>
        <v>650</v>
      </c>
      <c r="H976" s="26">
        <f t="shared" si="109"/>
        <v>0.1581181329451166</v>
      </c>
      <c r="J976" s="7"/>
    </row>
    <row r="977" spans="1:10" ht="12">
      <c r="A977" s="23">
        <v>966</v>
      </c>
      <c r="B977" s="23">
        <f t="shared" si="110"/>
        <v>4830</v>
      </c>
      <c r="C977" s="24">
        <f t="shared" si="111"/>
        <v>80.5</v>
      </c>
      <c r="D977" s="32">
        <f t="shared" si="112"/>
        <v>987.0678003442146</v>
      </c>
      <c r="E977" s="24">
        <f t="shared" si="106"/>
        <v>989.3755138971857</v>
      </c>
      <c r="F977" s="25">
        <f t="shared" si="107"/>
        <v>805.9404055469086</v>
      </c>
      <c r="G977" s="25">
        <f t="shared" si="108"/>
        <v>650</v>
      </c>
      <c r="H977" s="26">
        <f t="shared" si="109"/>
        <v>0.15795010397783607</v>
      </c>
      <c r="J977" s="7"/>
    </row>
    <row r="978" spans="1:10" ht="12">
      <c r="A978" s="23">
        <v>967</v>
      </c>
      <c r="B978" s="23">
        <f t="shared" si="110"/>
        <v>4835</v>
      </c>
      <c r="C978" s="24">
        <f t="shared" si="111"/>
        <v>80.58333333333333</v>
      </c>
      <c r="D978" s="32">
        <f t="shared" si="112"/>
        <v>987.2257504481923</v>
      </c>
      <c r="E978" s="24">
        <f t="shared" si="106"/>
        <v>989.530218708304</v>
      </c>
      <c r="F978" s="25">
        <f t="shared" si="107"/>
        <v>805.084869509172</v>
      </c>
      <c r="G978" s="25">
        <f t="shared" si="108"/>
        <v>650</v>
      </c>
      <c r="H978" s="26">
        <f t="shared" si="109"/>
        <v>0.1577824340047373</v>
      </c>
      <c r="J978" s="7"/>
    </row>
    <row r="979" spans="1:10" ht="12">
      <c r="A979" s="23">
        <v>968</v>
      </c>
      <c r="B979" s="23">
        <f t="shared" si="110"/>
        <v>4840</v>
      </c>
      <c r="C979" s="24">
        <f t="shared" si="111"/>
        <v>80.66666666666667</v>
      </c>
      <c r="D979" s="32">
        <f t="shared" si="112"/>
        <v>987.3835328821971</v>
      </c>
      <c r="E979" s="24">
        <f t="shared" si="106"/>
        <v>989.6847639476443</v>
      </c>
      <c r="F979" s="25">
        <f t="shared" si="107"/>
        <v>804.2311593417966</v>
      </c>
      <c r="G979" s="25">
        <f t="shared" si="108"/>
        <v>650</v>
      </c>
      <c r="H979" s="26">
        <f t="shared" si="109"/>
        <v>0.1576151218700238</v>
      </c>
      <c r="J979" s="7"/>
    </row>
    <row r="980" spans="1:10" ht="12">
      <c r="A980" s="23">
        <v>969</v>
      </c>
      <c r="B980" s="23">
        <f t="shared" si="110"/>
        <v>4845</v>
      </c>
      <c r="C980" s="24">
        <f t="shared" si="111"/>
        <v>80.75</v>
      </c>
      <c r="D980" s="32">
        <f t="shared" si="112"/>
        <v>987.541148004067</v>
      </c>
      <c r="E980" s="24">
        <f t="shared" si="106"/>
        <v>989.8391499440517</v>
      </c>
      <c r="F980" s="25">
        <f t="shared" si="107"/>
        <v>803.3792691732414</v>
      </c>
      <c r="G980" s="25">
        <f t="shared" si="108"/>
        <v>650</v>
      </c>
      <c r="H980" s="26">
        <f t="shared" si="109"/>
        <v>0.15744816642297726</v>
      </c>
      <c r="J980" s="7"/>
    </row>
    <row r="981" spans="1:10" ht="12">
      <c r="A981" s="23">
        <v>970</v>
      </c>
      <c r="B981" s="23">
        <f t="shared" si="110"/>
        <v>4850</v>
      </c>
      <c r="C981" s="24">
        <f t="shared" si="111"/>
        <v>80.83333333333333</v>
      </c>
      <c r="D981" s="32">
        <f t="shared" si="112"/>
        <v>987.6985961704901</v>
      </c>
      <c r="E981" s="24">
        <f t="shared" si="106"/>
        <v>989.9933770253547</v>
      </c>
      <c r="F981" s="25">
        <f t="shared" si="107"/>
        <v>802.5291931568189</v>
      </c>
      <c r="G981" s="25">
        <f t="shared" si="108"/>
        <v>650</v>
      </c>
      <c r="H981" s="26">
        <f t="shared" si="109"/>
        <v>0.15728156651774988</v>
      </c>
      <c r="J981" s="7"/>
    </row>
    <row r="982" spans="1:10" ht="12">
      <c r="A982" s="23">
        <v>971</v>
      </c>
      <c r="B982" s="23">
        <f t="shared" si="110"/>
        <v>4855</v>
      </c>
      <c r="C982" s="24">
        <f t="shared" si="111"/>
        <v>80.91666666666667</v>
      </c>
      <c r="D982" s="32">
        <f t="shared" si="112"/>
        <v>987.8558777370079</v>
      </c>
      <c r="E982" s="24">
        <f t="shared" si="106"/>
        <v>990.1474455183713</v>
      </c>
      <c r="F982" s="25">
        <f t="shared" si="107"/>
        <v>801.6809254711939</v>
      </c>
      <c r="G982" s="25">
        <f t="shared" si="108"/>
        <v>650</v>
      </c>
      <c r="H982" s="26">
        <f t="shared" si="109"/>
        <v>0.1571153210134628</v>
      </c>
      <c r="J982" s="7"/>
    </row>
    <row r="983" spans="1:10" ht="12">
      <c r="A983" s="23">
        <v>972</v>
      </c>
      <c r="B983" s="23">
        <f t="shared" si="110"/>
        <v>4860</v>
      </c>
      <c r="C983" s="24">
        <f t="shared" si="111"/>
        <v>81</v>
      </c>
      <c r="D983" s="32">
        <f t="shared" si="112"/>
        <v>988.0129930580213</v>
      </c>
      <c r="E983" s="24">
        <f t="shared" si="106"/>
        <v>990.3013557489123</v>
      </c>
      <c r="F983" s="25">
        <f t="shared" si="107"/>
        <v>800.8344603200248</v>
      </c>
      <c r="G983" s="25">
        <f t="shared" si="108"/>
        <v>650</v>
      </c>
      <c r="H983" s="26">
        <f t="shared" si="109"/>
        <v>0.1569494287741352</v>
      </c>
      <c r="J983" s="7"/>
    </row>
    <row r="984" spans="1:10" ht="12">
      <c r="A984" s="23">
        <v>973</v>
      </c>
      <c r="B984" s="23">
        <f t="shared" si="110"/>
        <v>4865</v>
      </c>
      <c r="C984" s="24">
        <f t="shared" si="111"/>
        <v>81.08333333333333</v>
      </c>
      <c r="D984" s="32">
        <f t="shared" si="112"/>
        <v>988.1699424867954</v>
      </c>
      <c r="E984" s="24">
        <f t="shared" si="106"/>
        <v>990.4551080417853</v>
      </c>
      <c r="F984" s="25">
        <f t="shared" si="107"/>
        <v>799.989791931902</v>
      </c>
      <c r="G984" s="25">
        <f t="shared" si="108"/>
        <v>650</v>
      </c>
      <c r="H984" s="26">
        <f t="shared" si="109"/>
        <v>0.15678388866867263</v>
      </c>
      <c r="J984" s="7"/>
    </row>
    <row r="985" spans="1:10" ht="12">
      <c r="A985" s="23">
        <v>974</v>
      </c>
      <c r="B985" s="23">
        <f t="shared" si="110"/>
        <v>4870</v>
      </c>
      <c r="C985" s="24">
        <f t="shared" si="111"/>
        <v>81.16666666666667</v>
      </c>
      <c r="D985" s="32">
        <f t="shared" si="112"/>
        <v>988.3267263754641</v>
      </c>
      <c r="E985" s="24">
        <f t="shared" si="106"/>
        <v>990.6087027207985</v>
      </c>
      <c r="F985" s="25">
        <f t="shared" si="107"/>
        <v>799.1469145599419</v>
      </c>
      <c r="G985" s="25">
        <f t="shared" si="108"/>
        <v>650</v>
      </c>
      <c r="H985" s="26">
        <f t="shared" si="109"/>
        <v>0.15661869957078728</v>
      </c>
      <c r="J985" s="7"/>
    </row>
    <row r="986" spans="1:10" ht="12">
      <c r="A986" s="23">
        <v>975</v>
      </c>
      <c r="B986" s="23">
        <f t="shared" si="110"/>
        <v>4875</v>
      </c>
      <c r="C986" s="24">
        <f t="shared" si="111"/>
        <v>81.25</v>
      </c>
      <c r="D986" s="32">
        <f t="shared" si="112"/>
        <v>988.4833450750349</v>
      </c>
      <c r="E986" s="24">
        <f t="shared" si="106"/>
        <v>990.7621401087666</v>
      </c>
      <c r="F986" s="25">
        <f t="shared" si="107"/>
        <v>798.305822482198</v>
      </c>
      <c r="G986" s="25">
        <f t="shared" si="108"/>
        <v>650</v>
      </c>
      <c r="H986" s="26">
        <f t="shared" si="109"/>
        <v>0.1564538603590785</v>
      </c>
      <c r="J986" s="7"/>
    </row>
    <row r="987" spans="1:10" ht="12">
      <c r="A987" s="23">
        <v>976</v>
      </c>
      <c r="B987" s="23">
        <f t="shared" si="110"/>
        <v>4880</v>
      </c>
      <c r="C987" s="24">
        <f t="shared" si="111"/>
        <v>81.33333333333333</v>
      </c>
      <c r="D987" s="32">
        <f t="shared" si="112"/>
        <v>988.639798935394</v>
      </c>
      <c r="E987" s="24">
        <f t="shared" si="106"/>
        <v>990.9154205275124</v>
      </c>
      <c r="F987" s="25">
        <f t="shared" si="107"/>
        <v>797.4665100008775</v>
      </c>
      <c r="G987" s="25">
        <f t="shared" si="108"/>
        <v>650</v>
      </c>
      <c r="H987" s="26">
        <f t="shared" si="109"/>
        <v>0.15628936991687947</v>
      </c>
      <c r="J987" s="7"/>
    </row>
    <row r="988" spans="1:10" ht="12">
      <c r="A988" s="23">
        <v>977</v>
      </c>
      <c r="B988" s="23">
        <f t="shared" si="110"/>
        <v>4885</v>
      </c>
      <c r="C988" s="24">
        <f t="shared" si="111"/>
        <v>81.41666666666667</v>
      </c>
      <c r="D988" s="32">
        <f t="shared" si="112"/>
        <v>988.7960883053108</v>
      </c>
      <c r="E988" s="24">
        <f t="shared" si="106"/>
        <v>991.0685442978724</v>
      </c>
      <c r="F988" s="25">
        <f t="shared" si="107"/>
        <v>796.6289714429611</v>
      </c>
      <c r="G988" s="25">
        <f t="shared" si="108"/>
        <v>650</v>
      </c>
      <c r="H988" s="26">
        <f t="shared" si="109"/>
        <v>0.15612522713237845</v>
      </c>
      <c r="J988" s="7"/>
    </row>
    <row r="989" spans="1:10" ht="12">
      <c r="A989" s="23">
        <v>978</v>
      </c>
      <c r="B989" s="23">
        <f t="shared" si="110"/>
        <v>4890</v>
      </c>
      <c r="C989" s="24">
        <f t="shared" si="111"/>
        <v>81.5</v>
      </c>
      <c r="D989" s="32">
        <f t="shared" si="112"/>
        <v>988.9522135324432</v>
      </c>
      <c r="E989" s="24">
        <f t="shared" si="106"/>
        <v>991.2215117397008</v>
      </c>
      <c r="F989" s="25">
        <f t="shared" si="107"/>
        <v>795.793201158915</v>
      </c>
      <c r="G989" s="25">
        <f t="shared" si="108"/>
        <v>650</v>
      </c>
      <c r="H989" s="26">
        <f t="shared" si="109"/>
        <v>0.1559614308983665</v>
      </c>
      <c r="J989" s="7"/>
    </row>
    <row r="990" spans="1:10" ht="12">
      <c r="A990" s="23">
        <v>979</v>
      </c>
      <c r="B990" s="23">
        <f t="shared" si="110"/>
        <v>4895</v>
      </c>
      <c r="C990" s="24">
        <f t="shared" si="111"/>
        <v>81.58333333333333</v>
      </c>
      <c r="D990" s="32">
        <f t="shared" si="112"/>
        <v>989.1081749633416</v>
      </c>
      <c r="E990" s="24">
        <f t="shared" si="106"/>
        <v>991.3743231718722</v>
      </c>
      <c r="F990" s="25">
        <f t="shared" si="107"/>
        <v>794.9591935241226</v>
      </c>
      <c r="G990" s="25">
        <f t="shared" si="108"/>
        <v>650</v>
      </c>
      <c r="H990" s="26">
        <f t="shared" si="109"/>
        <v>0.1557979801125179</v>
      </c>
      <c r="J990" s="7"/>
    </row>
    <row r="991" spans="1:10" ht="12">
      <c r="A991" s="23">
        <v>980</v>
      </c>
      <c r="B991" s="23">
        <f t="shared" si="110"/>
        <v>4900</v>
      </c>
      <c r="C991" s="24">
        <f t="shared" si="111"/>
        <v>81.66666666666667</v>
      </c>
      <c r="D991" s="32">
        <f t="shared" si="112"/>
        <v>989.2639729434542</v>
      </c>
      <c r="E991" s="24">
        <f t="shared" si="106"/>
        <v>991.5269789122876</v>
      </c>
      <c r="F991" s="25">
        <f t="shared" si="107"/>
        <v>794.1269429373875</v>
      </c>
      <c r="G991" s="25">
        <f t="shared" si="108"/>
        <v>650</v>
      </c>
      <c r="H991" s="26">
        <f t="shared" si="109"/>
        <v>0.155634873677097</v>
      </c>
      <c r="J991" s="7"/>
    </row>
    <row r="992" spans="1:10" ht="12">
      <c r="A992" s="23">
        <v>981</v>
      </c>
      <c r="B992" s="23">
        <f t="shared" si="110"/>
        <v>4905</v>
      </c>
      <c r="C992" s="24">
        <f t="shared" si="111"/>
        <v>81.75</v>
      </c>
      <c r="D992" s="32">
        <f t="shared" si="112"/>
        <v>989.4196078171312</v>
      </c>
      <c r="E992" s="24">
        <f t="shared" si="106"/>
        <v>991.6794792778768</v>
      </c>
      <c r="F992" s="25">
        <f t="shared" si="107"/>
        <v>793.2964438214888</v>
      </c>
      <c r="G992" s="25">
        <f t="shared" si="108"/>
        <v>650</v>
      </c>
      <c r="H992" s="26">
        <f t="shared" si="109"/>
        <v>0.1554721104990669</v>
      </c>
      <c r="J992" s="7"/>
    </row>
    <row r="993" spans="1:10" ht="12">
      <c r="A993" s="23">
        <v>982</v>
      </c>
      <c r="B993" s="23">
        <f t="shared" si="110"/>
        <v>4910</v>
      </c>
      <c r="C993" s="24">
        <f t="shared" si="111"/>
        <v>81.83333333333333</v>
      </c>
      <c r="D993" s="32">
        <f t="shared" si="112"/>
        <v>989.5750799276303</v>
      </c>
      <c r="E993" s="24">
        <f t="shared" si="106"/>
        <v>991.8318245846028</v>
      </c>
      <c r="F993" s="25">
        <f t="shared" si="107"/>
        <v>792.4676906230485</v>
      </c>
      <c r="G993" s="25">
        <f t="shared" si="108"/>
        <v>650</v>
      </c>
      <c r="H993" s="26">
        <f t="shared" si="109"/>
        <v>0.1553096894900634</v>
      </c>
      <c r="J993" s="7"/>
    </row>
    <row r="994" spans="1:10" ht="12">
      <c r="A994" s="23">
        <v>983</v>
      </c>
      <c r="B994" s="23">
        <f t="shared" si="110"/>
        <v>4915</v>
      </c>
      <c r="C994" s="24">
        <f t="shared" si="111"/>
        <v>81.91666666666667</v>
      </c>
      <c r="D994" s="32">
        <f t="shared" si="112"/>
        <v>989.7303896171204</v>
      </c>
      <c r="E994" s="24">
        <f t="shared" si="106"/>
        <v>991.9840151474659</v>
      </c>
      <c r="F994" s="25">
        <f t="shared" si="107"/>
        <v>791.6406778120638</v>
      </c>
      <c r="G994" s="25">
        <f t="shared" si="108"/>
        <v>650</v>
      </c>
      <c r="H994" s="26">
        <f t="shared" si="109"/>
        <v>0.15514760956630352</v>
      </c>
      <c r="J994" s="7"/>
    </row>
    <row r="995" spans="1:10" ht="12">
      <c r="A995" s="23">
        <v>984</v>
      </c>
      <c r="B995" s="23">
        <f t="shared" si="110"/>
        <v>4920</v>
      </c>
      <c r="C995" s="24">
        <f t="shared" si="111"/>
        <v>82</v>
      </c>
      <c r="D995" s="32">
        <f t="shared" si="112"/>
        <v>989.8855372266867</v>
      </c>
      <c r="E995" s="24">
        <f t="shared" si="106"/>
        <v>992.1360512805079</v>
      </c>
      <c r="F995" s="25">
        <f t="shared" si="107"/>
        <v>790.8153998819798</v>
      </c>
      <c r="G995" s="25">
        <f t="shared" si="108"/>
        <v>650</v>
      </c>
      <c r="H995" s="26">
        <f t="shared" si="109"/>
        <v>0.15498586964859967</v>
      </c>
      <c r="J995" s="7"/>
    </row>
    <row r="996" spans="1:10" ht="12">
      <c r="A996" s="23">
        <v>985</v>
      </c>
      <c r="B996" s="23">
        <f t="shared" si="110"/>
        <v>4925</v>
      </c>
      <c r="C996" s="24">
        <f t="shared" si="111"/>
        <v>82.08333333333333</v>
      </c>
      <c r="D996" s="32">
        <f t="shared" si="112"/>
        <v>990.0405230963353</v>
      </c>
      <c r="E996" s="24">
        <f t="shared" si="106"/>
        <v>992.2879332968147</v>
      </c>
      <c r="F996" s="25">
        <f t="shared" si="107"/>
        <v>789.9918513498898</v>
      </c>
      <c r="G996" s="25">
        <f t="shared" si="108"/>
        <v>650</v>
      </c>
      <c r="H996" s="26">
        <f t="shared" si="109"/>
        <v>0.15482446866239874</v>
      </c>
      <c r="J996" s="7"/>
    </row>
    <row r="997" spans="1:10" ht="12">
      <c r="A997" s="23">
        <v>986</v>
      </c>
      <c r="B997" s="23">
        <f t="shared" si="110"/>
        <v>4930</v>
      </c>
      <c r="C997" s="24">
        <f t="shared" si="111"/>
        <v>82.16666666666667</v>
      </c>
      <c r="D997" s="32">
        <f t="shared" si="112"/>
        <v>990.1953475649976</v>
      </c>
      <c r="E997" s="24">
        <f t="shared" si="106"/>
        <v>992.4396615085217</v>
      </c>
      <c r="F997" s="25">
        <f t="shared" si="107"/>
        <v>789.1700267556163</v>
      </c>
      <c r="G997" s="25">
        <f t="shared" si="108"/>
        <v>650</v>
      </c>
      <c r="H997" s="26">
        <f t="shared" si="109"/>
        <v>0.15466340553760238</v>
      </c>
      <c r="J997" s="7"/>
    </row>
    <row r="998" spans="1:10" ht="12">
      <c r="A998" s="23">
        <v>987</v>
      </c>
      <c r="B998" s="23">
        <f t="shared" si="110"/>
        <v>4935</v>
      </c>
      <c r="C998" s="24">
        <f t="shared" si="111"/>
        <v>82.25</v>
      </c>
      <c r="D998" s="32">
        <f t="shared" si="112"/>
        <v>990.3500109705352</v>
      </c>
      <c r="E998" s="24">
        <f t="shared" si="106"/>
        <v>992.5912362268169</v>
      </c>
      <c r="F998" s="25">
        <f t="shared" si="107"/>
        <v>788.3499206622998</v>
      </c>
      <c r="G998" s="25">
        <f t="shared" si="108"/>
        <v>650</v>
      </c>
      <c r="H998" s="26">
        <f t="shared" si="109"/>
        <v>0.154502679208682</v>
      </c>
      <c r="J998" s="7"/>
    </row>
    <row r="999" spans="1:10" ht="12">
      <c r="A999" s="23">
        <v>988</v>
      </c>
      <c r="B999" s="23">
        <f t="shared" si="110"/>
        <v>4940</v>
      </c>
      <c r="C999" s="24">
        <f t="shared" si="111"/>
        <v>82.33333333333333</v>
      </c>
      <c r="D999" s="32">
        <f t="shared" si="112"/>
        <v>990.5045136497439</v>
      </c>
      <c r="E999" s="24">
        <f t="shared" si="106"/>
        <v>992.7426577619448</v>
      </c>
      <c r="F999" s="25">
        <f t="shared" si="107"/>
        <v>787.531527656126</v>
      </c>
      <c r="G999" s="25">
        <f t="shared" si="108"/>
        <v>650</v>
      </c>
      <c r="H999" s="26">
        <f t="shared" si="109"/>
        <v>0.15434228861462537</v>
      </c>
      <c r="J999" s="7"/>
    </row>
    <row r="1000" spans="1:10" ht="12">
      <c r="A1000" s="23">
        <v>989</v>
      </c>
      <c r="B1000" s="23">
        <f t="shared" si="110"/>
        <v>4945</v>
      </c>
      <c r="C1000" s="24">
        <f t="shared" si="111"/>
        <v>82.41666666666667</v>
      </c>
      <c r="D1000" s="32">
        <f t="shared" si="112"/>
        <v>990.6588559383586</v>
      </c>
      <c r="E1000" s="24">
        <f t="shared" si="106"/>
        <v>992.8939264232099</v>
      </c>
      <c r="F1000" s="25">
        <f t="shared" si="107"/>
        <v>786.7148423458791</v>
      </c>
      <c r="G1000" s="25">
        <f t="shared" si="108"/>
        <v>650</v>
      </c>
      <c r="H1000" s="26">
        <f t="shared" si="109"/>
        <v>0.1541822326988494</v>
      </c>
      <c r="J1000" s="7"/>
    </row>
    <row r="1001" spans="1:10" ht="12">
      <c r="A1001" s="23">
        <v>990</v>
      </c>
      <c r="B1001" s="23">
        <f t="shared" si="110"/>
        <v>4950</v>
      </c>
      <c r="C1001" s="24">
        <f t="shared" si="111"/>
        <v>82.5</v>
      </c>
      <c r="D1001" s="32">
        <f t="shared" si="112"/>
        <v>990.8130381710574</v>
      </c>
      <c r="E1001" s="24">
        <f t="shared" si="106"/>
        <v>993.0450425189816</v>
      </c>
      <c r="F1001" s="25">
        <f t="shared" si="107"/>
        <v>785.8998593633321</v>
      </c>
      <c r="G1001" s="25">
        <f t="shared" si="108"/>
        <v>650</v>
      </c>
      <c r="H1001" s="26">
        <f t="shared" si="109"/>
        <v>0.15402251040927625</v>
      </c>
      <c r="J1001" s="7"/>
    </row>
    <row r="1002" spans="1:10" ht="12">
      <c r="A1002" s="23">
        <v>991</v>
      </c>
      <c r="B1002" s="23">
        <f t="shared" si="110"/>
        <v>4955</v>
      </c>
      <c r="C1002" s="24">
        <f t="shared" si="111"/>
        <v>82.58333333333333</v>
      </c>
      <c r="D1002" s="32">
        <f t="shared" si="112"/>
        <v>990.9670606814667</v>
      </c>
      <c r="E1002" s="24">
        <f t="shared" si="106"/>
        <v>993.1960063566966</v>
      </c>
      <c r="F1002" s="25">
        <f t="shared" si="107"/>
        <v>785.0865733626479</v>
      </c>
      <c r="G1002" s="25">
        <f t="shared" si="108"/>
        <v>650</v>
      </c>
      <c r="H1002" s="26">
        <f t="shared" si="109"/>
        <v>0.15386312069821612</v>
      </c>
      <c r="J1002" s="7"/>
    </row>
    <row r="1003" spans="1:10" ht="12">
      <c r="A1003" s="23">
        <v>992</v>
      </c>
      <c r="B1003" s="23">
        <f t="shared" si="110"/>
        <v>4960</v>
      </c>
      <c r="C1003" s="24">
        <f t="shared" si="111"/>
        <v>82.66666666666667</v>
      </c>
      <c r="D1003" s="32">
        <f t="shared" si="112"/>
        <v>991.120923802165</v>
      </c>
      <c r="E1003" s="24">
        <f t="shared" si="106"/>
        <v>993.346818242863</v>
      </c>
      <c r="F1003" s="25">
        <f t="shared" si="107"/>
        <v>784.2749790204786</v>
      </c>
      <c r="G1003" s="25">
        <f t="shared" si="108"/>
        <v>650</v>
      </c>
      <c r="H1003" s="26">
        <f t="shared" si="109"/>
        <v>0.15370406252238678</v>
      </c>
      <c r="J1003" s="7"/>
    </row>
    <row r="1004" spans="1:10" ht="12">
      <c r="A1004" s="23">
        <v>993</v>
      </c>
      <c r="B1004" s="23">
        <f t="shared" si="110"/>
        <v>4965</v>
      </c>
      <c r="C1004" s="24">
        <f t="shared" si="111"/>
        <v>82.75</v>
      </c>
      <c r="D1004" s="32">
        <f t="shared" si="112"/>
        <v>991.2746278646873</v>
      </c>
      <c r="E1004" s="24">
        <f t="shared" si="106"/>
        <v>993.4974784830653</v>
      </c>
      <c r="F1004" s="25">
        <f t="shared" si="107"/>
        <v>783.4650710359626</v>
      </c>
      <c r="G1004" s="25">
        <f t="shared" si="108"/>
        <v>650</v>
      </c>
      <c r="H1004" s="26">
        <f t="shared" si="109"/>
        <v>0.1535453348429128</v>
      </c>
      <c r="J1004" s="7"/>
    </row>
    <row r="1005" spans="1:10" ht="12">
      <c r="A1005" s="23">
        <v>994</v>
      </c>
      <c r="B1005" s="23">
        <f t="shared" si="110"/>
        <v>4970</v>
      </c>
      <c r="C1005" s="24">
        <f t="shared" si="111"/>
        <v>82.83333333333333</v>
      </c>
      <c r="D1005" s="32">
        <f t="shared" si="112"/>
        <v>991.4281731995302</v>
      </c>
      <c r="E1005" s="24">
        <f t="shared" si="106"/>
        <v>993.647987381966</v>
      </c>
      <c r="F1005" s="25">
        <f t="shared" si="107"/>
        <v>782.6568441303015</v>
      </c>
      <c r="G1005" s="25">
        <f t="shared" si="108"/>
        <v>650</v>
      </c>
      <c r="H1005" s="26">
        <f t="shared" si="109"/>
        <v>0.15338693662524283</v>
      </c>
      <c r="J1005" s="7"/>
    </row>
    <row r="1006" spans="1:10" ht="12">
      <c r="A1006" s="23">
        <v>995</v>
      </c>
      <c r="B1006" s="23">
        <f t="shared" si="110"/>
        <v>4975</v>
      </c>
      <c r="C1006" s="24">
        <f t="shared" si="111"/>
        <v>82.91666666666667</v>
      </c>
      <c r="D1006" s="32">
        <f t="shared" si="112"/>
        <v>991.5815601361554</v>
      </c>
      <c r="E1006" s="24">
        <f t="shared" si="106"/>
        <v>993.7983452433112</v>
      </c>
      <c r="F1006" s="25">
        <f t="shared" si="107"/>
        <v>781.8502930471458</v>
      </c>
      <c r="G1006" s="25">
        <f t="shared" si="108"/>
        <v>650</v>
      </c>
      <c r="H1006" s="26">
        <f t="shared" si="109"/>
        <v>0.15322886683922504</v>
      </c>
      <c r="J1006" s="7"/>
    </row>
    <row r="1007" spans="1:10" ht="12">
      <c r="A1007" s="23">
        <v>996</v>
      </c>
      <c r="B1007" s="23">
        <f t="shared" si="110"/>
        <v>4980</v>
      </c>
      <c r="C1007" s="24">
        <f t="shared" si="111"/>
        <v>83</v>
      </c>
      <c r="D1007" s="32">
        <f t="shared" si="112"/>
        <v>991.7347890029946</v>
      </c>
      <c r="E1007" s="24">
        <f t="shared" si="106"/>
        <v>993.948552369933</v>
      </c>
      <c r="F1007" s="25">
        <f t="shared" si="107"/>
        <v>781.0454125515723</v>
      </c>
      <c r="G1007" s="25">
        <f t="shared" si="108"/>
        <v>650</v>
      </c>
      <c r="H1007" s="26">
        <f t="shared" si="109"/>
        <v>0.15307112445890686</v>
      </c>
      <c r="J1007" s="7"/>
    </row>
    <row r="1008" spans="1:10" ht="12">
      <c r="A1008" s="23">
        <v>997</v>
      </c>
      <c r="B1008" s="23">
        <f t="shared" si="110"/>
        <v>4985</v>
      </c>
      <c r="C1008" s="24">
        <f t="shared" si="111"/>
        <v>83.08333333333333</v>
      </c>
      <c r="D1008" s="32">
        <f t="shared" si="112"/>
        <v>991.8878601274536</v>
      </c>
      <c r="E1008" s="24">
        <f t="shared" si="106"/>
        <v>994.0986090637539</v>
      </c>
      <c r="F1008" s="25">
        <f t="shared" si="107"/>
        <v>780.2421974311466</v>
      </c>
      <c r="G1008" s="25">
        <f t="shared" si="108"/>
        <v>650</v>
      </c>
      <c r="H1008" s="26">
        <f t="shared" si="109"/>
        <v>0.15291370846274308</v>
      </c>
      <c r="J1008" s="7"/>
    </row>
    <row r="1009" spans="1:10" ht="12">
      <c r="A1009" s="23">
        <v>998</v>
      </c>
      <c r="B1009" s="23">
        <f t="shared" si="110"/>
        <v>4990</v>
      </c>
      <c r="C1009" s="24">
        <f t="shared" si="111"/>
        <v>83.16666666666667</v>
      </c>
      <c r="D1009" s="32">
        <f t="shared" si="112"/>
        <v>992.0407738359163</v>
      </c>
      <c r="E1009" s="24">
        <f t="shared" si="106"/>
        <v>994.2485156257899</v>
      </c>
      <c r="F1009" s="25">
        <f t="shared" si="107"/>
        <v>779.4406424946623</v>
      </c>
      <c r="G1009" s="25">
        <f t="shared" si="108"/>
        <v>650</v>
      </c>
      <c r="H1009" s="26">
        <f t="shared" si="109"/>
        <v>0.15275661783334882</v>
      </c>
      <c r="J1009" s="7"/>
    </row>
    <row r="1010" spans="1:10" ht="12">
      <c r="A1010" s="23">
        <v>999</v>
      </c>
      <c r="B1010" s="23">
        <f t="shared" si="110"/>
        <v>4995</v>
      </c>
      <c r="C1010" s="24">
        <f t="shared" si="111"/>
        <v>83.25</v>
      </c>
      <c r="D1010" s="32">
        <f t="shared" si="112"/>
        <v>992.1935304537496</v>
      </c>
      <c r="E1010" s="24">
        <f t="shared" si="106"/>
        <v>994.398272356155</v>
      </c>
      <c r="F1010" s="25">
        <f t="shared" si="107"/>
        <v>778.6407425731537</v>
      </c>
      <c r="G1010" s="25">
        <f t="shared" si="108"/>
        <v>650</v>
      </c>
      <c r="H1010" s="26">
        <f t="shared" si="109"/>
        <v>0.15259985155769792</v>
      </c>
      <c r="J1010" s="7"/>
    </row>
    <row r="1011" spans="1:10" ht="12">
      <c r="A1011" s="23">
        <v>1000</v>
      </c>
      <c r="B1011" s="23">
        <f t="shared" si="110"/>
        <v>5000</v>
      </c>
      <c r="C1011" s="24">
        <f t="shared" si="111"/>
        <v>83.33333333333333</v>
      </c>
      <c r="D1011" s="32">
        <f t="shared" si="112"/>
        <v>992.3461303053074</v>
      </c>
      <c r="E1011" s="24">
        <f t="shared" si="106"/>
        <v>994.5478795540633</v>
      </c>
      <c r="F1011" s="25">
        <f t="shared" si="107"/>
        <v>777.8424925187509</v>
      </c>
      <c r="G1011" s="25">
        <f t="shared" si="108"/>
        <v>650</v>
      </c>
      <c r="H1011" s="26">
        <f t="shared" si="109"/>
        <v>0.15244340862689876</v>
      </c>
      <c r="J1011" s="7"/>
    </row>
    <row r="1012" spans="1:10" ht="12">
      <c r="A1012" s="23">
        <v>1001</v>
      </c>
      <c r="B1012" s="23">
        <f t="shared" si="110"/>
        <v>5005</v>
      </c>
      <c r="C1012" s="24">
        <f t="shared" si="111"/>
        <v>83.41666666666667</v>
      </c>
      <c r="D1012" s="32">
        <f t="shared" si="112"/>
        <v>992.4985737139343</v>
      </c>
      <c r="E1012" s="24">
        <f t="shared" si="106"/>
        <v>994.6973375178343</v>
      </c>
      <c r="F1012" s="25">
        <f t="shared" si="107"/>
        <v>777.0458872052097</v>
      </c>
      <c r="G1012" s="25">
        <f t="shared" si="108"/>
        <v>650</v>
      </c>
      <c r="H1012" s="26">
        <f t="shared" si="109"/>
        <v>0.15228728803629782</v>
      </c>
      <c r="J1012" s="7"/>
    </row>
    <row r="1013" spans="1:10" ht="12">
      <c r="A1013" s="23">
        <v>1002</v>
      </c>
      <c r="B1013" s="23">
        <f t="shared" si="110"/>
        <v>5010</v>
      </c>
      <c r="C1013" s="24">
        <f t="shared" si="111"/>
        <v>83.5</v>
      </c>
      <c r="D1013" s="32">
        <f t="shared" si="112"/>
        <v>992.6508610019706</v>
      </c>
      <c r="E1013" s="24">
        <f t="shared" si="106"/>
        <v>994.8466465448951</v>
      </c>
      <c r="F1013" s="25">
        <f t="shared" si="107"/>
        <v>776.2509215275422</v>
      </c>
      <c r="G1013" s="25">
        <f t="shared" si="108"/>
        <v>650</v>
      </c>
      <c r="H1013" s="26">
        <f t="shared" si="109"/>
        <v>0.15213148878540758</v>
      </c>
      <c r="J1013" s="7"/>
    </row>
    <row r="1014" spans="1:10" ht="12">
      <c r="A1014" s="23">
        <v>1003</v>
      </c>
      <c r="B1014" s="23">
        <f t="shared" si="110"/>
        <v>5015</v>
      </c>
      <c r="C1014" s="24">
        <f t="shared" si="111"/>
        <v>83.58333333333333</v>
      </c>
      <c r="D1014" s="32">
        <f t="shared" si="112"/>
        <v>992.802992490756</v>
      </c>
      <c r="E1014" s="24">
        <f t="shared" si="106"/>
        <v>994.9958069317851</v>
      </c>
      <c r="F1014" s="25">
        <f t="shared" si="107"/>
        <v>775.4575904020143</v>
      </c>
      <c r="G1014" s="25">
        <f t="shared" si="108"/>
        <v>650</v>
      </c>
      <c r="H1014" s="26">
        <f t="shared" si="109"/>
        <v>0.1519760098779058</v>
      </c>
      <c r="J1014" s="7"/>
    </row>
    <row r="1015" spans="1:10" ht="12">
      <c r="A1015" s="23">
        <v>1004</v>
      </c>
      <c r="B1015" s="23">
        <f t="shared" si="110"/>
        <v>5020</v>
      </c>
      <c r="C1015" s="24">
        <f t="shared" si="111"/>
        <v>83.66666666666667</v>
      </c>
      <c r="D1015" s="32">
        <f t="shared" si="112"/>
        <v>992.9549685006339</v>
      </c>
      <c r="E1015" s="24">
        <f t="shared" si="106"/>
        <v>995.1448189741584</v>
      </c>
      <c r="F1015" s="25">
        <f t="shared" si="107"/>
        <v>774.6658887660459</v>
      </c>
      <c r="G1015" s="25">
        <f t="shared" si="108"/>
        <v>650</v>
      </c>
      <c r="H1015" s="26">
        <f t="shared" si="109"/>
        <v>0.15182085032161607</v>
      </c>
      <c r="J1015" s="7"/>
    </row>
    <row r="1016" spans="1:10" ht="12">
      <c r="A1016" s="23">
        <v>1005</v>
      </c>
      <c r="B1016" s="23">
        <f t="shared" si="110"/>
        <v>5025</v>
      </c>
      <c r="C1016" s="24">
        <f t="shared" si="111"/>
        <v>83.75</v>
      </c>
      <c r="D1016" s="32">
        <f t="shared" si="112"/>
        <v>993.1067893509555</v>
      </c>
      <c r="E1016" s="24">
        <f t="shared" si="106"/>
        <v>995.2936829667882</v>
      </c>
      <c r="F1016" s="25">
        <f t="shared" si="107"/>
        <v>773.8758115779248</v>
      </c>
      <c r="G1016" s="25">
        <f t="shared" si="108"/>
        <v>650</v>
      </c>
      <c r="H1016" s="26">
        <f t="shared" si="109"/>
        <v>0.15166600912845168</v>
      </c>
      <c r="J1016" s="7"/>
    </row>
    <row r="1017" spans="1:10" ht="12">
      <c r="A1017" s="23">
        <v>1006</v>
      </c>
      <c r="B1017" s="23">
        <f t="shared" si="110"/>
        <v>5030</v>
      </c>
      <c r="C1017" s="24">
        <f t="shared" si="111"/>
        <v>83.83333333333333</v>
      </c>
      <c r="D1017" s="32">
        <f t="shared" si="112"/>
        <v>993.258455360084</v>
      </c>
      <c r="E1017" s="24">
        <f t="shared" si="106"/>
        <v>995.4423992035697</v>
      </c>
      <c r="F1017" s="25">
        <f t="shared" si="107"/>
        <v>773.0873538166815</v>
      </c>
      <c r="G1017" s="25">
        <f t="shared" si="108"/>
        <v>650</v>
      </c>
      <c r="H1017" s="26">
        <f t="shared" si="109"/>
        <v>0.15151148531439126</v>
      </c>
      <c r="J1017" s="7"/>
    </row>
    <row r="1018" spans="1:10" ht="12">
      <c r="A1018" s="23">
        <v>1007</v>
      </c>
      <c r="B1018" s="23">
        <f t="shared" si="110"/>
        <v>5035</v>
      </c>
      <c r="C1018" s="24">
        <f t="shared" si="111"/>
        <v>83.91666666666667</v>
      </c>
      <c r="D1018" s="32">
        <f t="shared" si="112"/>
        <v>993.4099668453983</v>
      </c>
      <c r="E1018" s="24">
        <f t="shared" si="106"/>
        <v>995.5909679775242</v>
      </c>
      <c r="F1018" s="25">
        <f t="shared" si="107"/>
        <v>772.300510482653</v>
      </c>
      <c r="G1018" s="25">
        <f t="shared" si="108"/>
        <v>650</v>
      </c>
      <c r="H1018" s="26">
        <f t="shared" si="109"/>
        <v>0.15135727789958903</v>
      </c>
      <c r="J1018" s="7"/>
    </row>
    <row r="1019" spans="1:10" ht="12">
      <c r="A1019" s="23">
        <v>1008</v>
      </c>
      <c r="B1019" s="23">
        <f t="shared" si="110"/>
        <v>5040</v>
      </c>
      <c r="C1019" s="24">
        <f t="shared" si="111"/>
        <v>84</v>
      </c>
      <c r="D1019" s="32">
        <f t="shared" si="112"/>
        <v>993.5613241232979</v>
      </c>
      <c r="E1019" s="24">
        <f t="shared" si="106"/>
        <v>995.7393895808017</v>
      </c>
      <c r="F1019" s="25">
        <f t="shared" si="107"/>
        <v>771.5152765962457</v>
      </c>
      <c r="G1019" s="25">
        <f t="shared" si="108"/>
        <v>650</v>
      </c>
      <c r="H1019" s="26">
        <f t="shared" si="109"/>
        <v>0.15120338590813243</v>
      </c>
      <c r="J1019" s="7"/>
    </row>
    <row r="1020" spans="1:10" ht="12">
      <c r="A1020" s="23">
        <v>1009</v>
      </c>
      <c r="B1020" s="23">
        <f t="shared" si="110"/>
        <v>5045</v>
      </c>
      <c r="C1020" s="24">
        <f t="shared" si="111"/>
        <v>84.08333333333333</v>
      </c>
      <c r="D1020" s="32">
        <f t="shared" si="112"/>
        <v>993.7125275092061</v>
      </c>
      <c r="E1020" s="24">
        <f t="shared" si="106"/>
        <v>995.8876643046854</v>
      </c>
      <c r="F1020" s="25">
        <f t="shared" si="107"/>
        <v>770.7316471986596</v>
      </c>
      <c r="G1020" s="25">
        <f t="shared" si="108"/>
        <v>650</v>
      </c>
      <c r="H1020" s="26">
        <f t="shared" si="109"/>
        <v>0.15104980836818416</v>
      </c>
      <c r="J1020" s="7"/>
    </row>
    <row r="1021" spans="1:10" ht="12">
      <c r="A1021" s="23">
        <v>1010</v>
      </c>
      <c r="B1021" s="23">
        <f t="shared" si="110"/>
        <v>5050</v>
      </c>
      <c r="C1021" s="24">
        <f t="shared" si="111"/>
        <v>84.16666666666667</v>
      </c>
      <c r="D1021" s="32">
        <f t="shared" si="112"/>
        <v>993.8635773175743</v>
      </c>
      <c r="E1021" s="24">
        <f t="shared" si="106"/>
        <v>996.0357924395942</v>
      </c>
      <c r="F1021" s="25">
        <f t="shared" si="107"/>
        <v>769.9496173516937</v>
      </c>
      <c r="G1021" s="25">
        <f t="shared" si="108"/>
        <v>650</v>
      </c>
      <c r="H1021" s="26">
        <f t="shared" si="109"/>
        <v>0.1508965443119439</v>
      </c>
      <c r="J1021" s="7"/>
    </row>
    <row r="1022" spans="1:10" ht="12">
      <c r="A1022" s="23">
        <v>1011</v>
      </c>
      <c r="B1022" s="23">
        <f t="shared" si="110"/>
        <v>5055</v>
      </c>
      <c r="C1022" s="24">
        <f t="shared" si="111"/>
        <v>84.25</v>
      </c>
      <c r="D1022" s="32">
        <f t="shared" si="112"/>
        <v>994.0144738618862</v>
      </c>
      <c r="E1022" s="24">
        <f t="shared" si="106"/>
        <v>996.1837742750866</v>
      </c>
      <c r="F1022" s="25">
        <f t="shared" si="107"/>
        <v>769.1691821374185</v>
      </c>
      <c r="G1022" s="25">
        <f t="shared" si="108"/>
        <v>650</v>
      </c>
      <c r="H1022" s="26">
        <f t="shared" si="109"/>
        <v>0.15074359277558422</v>
      </c>
      <c r="J1022" s="7"/>
    </row>
    <row r="1023" spans="1:10" ht="12">
      <c r="A1023" s="23">
        <v>1012</v>
      </c>
      <c r="B1023" s="23">
        <f t="shared" si="110"/>
        <v>5060</v>
      </c>
      <c r="C1023" s="24">
        <f t="shared" si="111"/>
        <v>84.33333333333333</v>
      </c>
      <c r="D1023" s="32">
        <f t="shared" si="112"/>
        <v>994.1652174546618</v>
      </c>
      <c r="E1023" s="24">
        <f t="shared" si="106"/>
        <v>996.3316100998644</v>
      </c>
      <c r="F1023" s="25">
        <f t="shared" si="107"/>
        <v>768.3903366578976</v>
      </c>
      <c r="G1023" s="25">
        <f t="shared" si="108"/>
        <v>650</v>
      </c>
      <c r="H1023" s="26">
        <f t="shared" si="109"/>
        <v>0.150590952799196</v>
      </c>
      <c r="J1023" s="7"/>
    </row>
    <row r="1024" spans="1:10" ht="12">
      <c r="A1024" s="23">
        <v>1013</v>
      </c>
      <c r="B1024" s="23">
        <f t="shared" si="110"/>
        <v>5065</v>
      </c>
      <c r="C1024" s="24">
        <f t="shared" si="111"/>
        <v>84.41666666666667</v>
      </c>
      <c r="D1024" s="32">
        <f t="shared" si="112"/>
        <v>994.3158084074611</v>
      </c>
      <c r="E1024" s="24">
        <f t="shared" si="106"/>
        <v>996.4793002017749</v>
      </c>
      <c r="F1024" s="25">
        <f t="shared" si="107"/>
        <v>767.6130760354861</v>
      </c>
      <c r="G1024" s="25">
        <f t="shared" si="108"/>
        <v>650</v>
      </c>
      <c r="H1024" s="26">
        <f t="shared" si="109"/>
        <v>0.15043862342684683</v>
      </c>
      <c r="J1024" s="7"/>
    </row>
    <row r="1025" spans="1:10" ht="12">
      <c r="A1025" s="23">
        <v>1014</v>
      </c>
      <c r="B1025" s="23">
        <f t="shared" si="110"/>
        <v>5070</v>
      </c>
      <c r="C1025" s="24">
        <f t="shared" si="111"/>
        <v>84.5</v>
      </c>
      <c r="D1025" s="32">
        <f t="shared" si="112"/>
        <v>994.4662470308879</v>
      </c>
      <c r="E1025" s="24">
        <f t="shared" si="106"/>
        <v>996.6268448678156</v>
      </c>
      <c r="F1025" s="25">
        <f t="shared" si="107"/>
        <v>766.8373954128442</v>
      </c>
      <c r="G1025" s="25">
        <f t="shared" si="108"/>
        <v>650</v>
      </c>
      <c r="H1025" s="26">
        <f t="shared" si="109"/>
        <v>0.15028660370658387</v>
      </c>
      <c r="J1025" s="7"/>
    </row>
    <row r="1026" spans="1:10" ht="12">
      <c r="A1026" s="23">
        <v>1015</v>
      </c>
      <c r="B1026" s="23">
        <f t="shared" si="110"/>
        <v>5075</v>
      </c>
      <c r="C1026" s="24">
        <f t="shared" si="111"/>
        <v>84.58333333333333</v>
      </c>
      <c r="D1026" s="32">
        <f t="shared" si="112"/>
        <v>994.6165336345945</v>
      </c>
      <c r="E1026" s="24">
        <f t="shared" si="106"/>
        <v>996.7742443841369</v>
      </c>
      <c r="F1026" s="25">
        <f t="shared" si="107"/>
        <v>766.0632899519459</v>
      </c>
      <c r="G1026" s="25">
        <f t="shared" si="108"/>
        <v>650</v>
      </c>
      <c r="H1026" s="26">
        <f t="shared" si="109"/>
        <v>0.15013489269023927</v>
      </c>
      <c r="J1026" s="7"/>
    </row>
    <row r="1027" spans="1:10" ht="12">
      <c r="A1027" s="23">
        <v>1016</v>
      </c>
      <c r="B1027" s="23">
        <f t="shared" si="110"/>
        <v>5080</v>
      </c>
      <c r="C1027" s="24">
        <f t="shared" si="111"/>
        <v>84.66666666666667</v>
      </c>
      <c r="D1027" s="32">
        <f t="shared" si="112"/>
        <v>994.7666685272848</v>
      </c>
      <c r="E1027" s="24">
        <f t="shared" si="106"/>
        <v>996.9214990360452</v>
      </c>
      <c r="F1027" s="25">
        <f t="shared" si="107"/>
        <v>765.2907548352335</v>
      </c>
      <c r="G1027" s="25">
        <f t="shared" si="108"/>
        <v>650</v>
      </c>
      <c r="H1027" s="26">
        <f t="shared" si="109"/>
        <v>0.14998348943365675</v>
      </c>
      <c r="J1027" s="7"/>
    </row>
    <row r="1028" spans="1:10" ht="12">
      <c r="A1028" s="23">
        <v>1017</v>
      </c>
      <c r="B1028" s="23">
        <f t="shared" si="110"/>
        <v>5085</v>
      </c>
      <c r="C1028" s="24">
        <f t="shared" si="111"/>
        <v>84.75</v>
      </c>
      <c r="D1028" s="32">
        <f t="shared" si="112"/>
        <v>994.9166520167184</v>
      </c>
      <c r="E1028" s="24">
        <f t="shared" si="106"/>
        <v>997.0686091080071</v>
      </c>
      <c r="F1028" s="25">
        <f t="shared" si="107"/>
        <v>764.5197852646459</v>
      </c>
      <c r="G1028" s="25">
        <f t="shared" si="108"/>
        <v>650</v>
      </c>
      <c r="H1028" s="26">
        <f t="shared" si="109"/>
        <v>0.1498323929965009</v>
      </c>
      <c r="J1028" s="7"/>
    </row>
    <row r="1029" spans="1:10" ht="12">
      <c r="A1029" s="23">
        <v>1018</v>
      </c>
      <c r="B1029" s="23">
        <f t="shared" si="110"/>
        <v>5090</v>
      </c>
      <c r="C1029" s="24">
        <f t="shared" si="111"/>
        <v>84.83333333333333</v>
      </c>
      <c r="D1029" s="32">
        <f t="shared" si="112"/>
        <v>995.0664844097149</v>
      </c>
      <c r="E1029" s="24">
        <f t="shared" si="106"/>
        <v>997.2155748836515</v>
      </c>
      <c r="F1029" s="25">
        <f t="shared" si="107"/>
        <v>763.750376461463</v>
      </c>
      <c r="G1029" s="25">
        <f t="shared" si="108"/>
        <v>650</v>
      </c>
      <c r="H1029" s="26">
        <f t="shared" si="109"/>
        <v>0.14968160244222695</v>
      </c>
      <c r="J1029" s="7"/>
    </row>
    <row r="1030" spans="1:10" ht="12">
      <c r="A1030" s="23">
        <v>1019</v>
      </c>
      <c r="B1030" s="23">
        <f t="shared" si="110"/>
        <v>5095</v>
      </c>
      <c r="C1030" s="24">
        <f t="shared" si="111"/>
        <v>84.91666666666667</v>
      </c>
      <c r="D1030" s="32">
        <f t="shared" si="112"/>
        <v>995.2161660121571</v>
      </c>
      <c r="E1030" s="24">
        <f t="shared" si="106"/>
        <v>997.3623966457741</v>
      </c>
      <c r="F1030" s="25">
        <f t="shared" si="107"/>
        <v>762.9825236669935</v>
      </c>
      <c r="G1030" s="25">
        <f t="shared" si="108"/>
        <v>650</v>
      </c>
      <c r="H1030" s="26">
        <f t="shared" si="109"/>
        <v>0.1495311168382153</v>
      </c>
      <c r="J1030" s="7"/>
    </row>
    <row r="1031" spans="1:10" ht="12">
      <c r="A1031" s="23">
        <v>1020</v>
      </c>
      <c r="B1031" s="23">
        <f t="shared" si="110"/>
        <v>5100</v>
      </c>
      <c r="C1031" s="24">
        <f t="shared" si="111"/>
        <v>85</v>
      </c>
      <c r="D1031" s="32">
        <f t="shared" si="112"/>
        <v>995.3656971289954</v>
      </c>
      <c r="E1031" s="24">
        <f t="shared" si="106"/>
        <v>997.5090746763394</v>
      </c>
      <c r="F1031" s="25">
        <f t="shared" si="107"/>
        <v>762.2162221414338</v>
      </c>
      <c r="G1031" s="25">
        <f t="shared" si="108"/>
        <v>650</v>
      </c>
      <c r="H1031" s="26">
        <f t="shared" si="109"/>
        <v>0.14938093525554805</v>
      </c>
      <c r="J1031" s="7"/>
    </row>
    <row r="1032" spans="1:10" ht="12">
      <c r="A1032" s="23">
        <v>1021</v>
      </c>
      <c r="B1032" s="23">
        <f t="shared" si="110"/>
        <v>5105</v>
      </c>
      <c r="C1032" s="24">
        <f t="shared" si="111"/>
        <v>85.08333333333333</v>
      </c>
      <c r="D1032" s="32">
        <f t="shared" si="112"/>
        <v>995.5150780642509</v>
      </c>
      <c r="E1032" s="24">
        <f t="shared" si="106"/>
        <v>997.6556092564851</v>
      </c>
      <c r="F1032" s="25">
        <f t="shared" si="107"/>
        <v>761.4514671645743</v>
      </c>
      <c r="G1032" s="25">
        <f t="shared" si="108"/>
        <v>650</v>
      </c>
      <c r="H1032" s="26">
        <f t="shared" si="109"/>
        <v>0.14923105676914736</v>
      </c>
      <c r="J1032" s="7"/>
    </row>
    <row r="1033" spans="1:10" ht="12">
      <c r="A1033" s="23">
        <v>1022</v>
      </c>
      <c r="B1033" s="23">
        <f t="shared" si="110"/>
        <v>5110</v>
      </c>
      <c r="C1033" s="24">
        <f t="shared" si="111"/>
        <v>85.16666666666667</v>
      </c>
      <c r="D1033" s="32">
        <f t="shared" si="112"/>
        <v>995.6643091210201</v>
      </c>
      <c r="E1033" s="24">
        <f t="shared" si="106"/>
        <v>997.8020006665251</v>
      </c>
      <c r="F1033" s="25">
        <f t="shared" si="107"/>
        <v>760.6882540356144</v>
      </c>
      <c r="G1033" s="25">
        <f t="shared" si="108"/>
        <v>650</v>
      </c>
      <c r="H1033" s="26">
        <f t="shared" si="109"/>
        <v>0.14908148045773922</v>
      </c>
      <c r="J1033" s="7"/>
    </row>
    <row r="1034" spans="1:10" ht="12">
      <c r="A1034" s="23">
        <v>1023</v>
      </c>
      <c r="B1034" s="23">
        <f t="shared" si="110"/>
        <v>5115</v>
      </c>
      <c r="C1034" s="24">
        <f t="shared" si="111"/>
        <v>85.25</v>
      </c>
      <c r="D1034" s="32">
        <f t="shared" si="112"/>
        <v>995.8133906014779</v>
      </c>
      <c r="E1034" s="24">
        <f t="shared" si="106"/>
        <v>997.9482491859518</v>
      </c>
      <c r="F1034" s="25">
        <f t="shared" si="107"/>
        <v>759.9265780724231</v>
      </c>
      <c r="G1034" s="25">
        <f t="shared" si="108"/>
        <v>650</v>
      </c>
      <c r="H1034" s="26">
        <f t="shared" si="109"/>
        <v>0.14893220540370858</v>
      </c>
      <c r="J1034" s="7"/>
    </row>
    <row r="1035" spans="1:10" ht="12">
      <c r="A1035" s="23">
        <v>1024</v>
      </c>
      <c r="B1035" s="23">
        <f t="shared" si="110"/>
        <v>5120</v>
      </c>
      <c r="C1035" s="24">
        <f t="shared" si="111"/>
        <v>85.33333333333333</v>
      </c>
      <c r="D1035" s="32">
        <f t="shared" si="112"/>
        <v>995.9623228068816</v>
      </c>
      <c r="E1035" s="24">
        <f aca="true" t="shared" si="113" ref="E1035:E1091">20+345*LOG(8*(B1035+delta_t/2)/60+1)</f>
        <v>998.0943550934401</v>
      </c>
      <c r="F1035" s="25">
        <f aca="true" t="shared" si="114" ref="F1035:F1091">alfa_c*(E1035-D1035)+k_sh*0.0000000577*eps_r*((E1035+273.15)^4-(D1035+273.15)^4)</f>
        <v>759.1664346123147</v>
      </c>
      <c r="G1035" s="25">
        <f aca="true" t="shared" si="115" ref="G1035:G1091">IF(steel&lt;&gt;1,IF(D1035&lt;600,425+0.773*D1035-0.00169*D1035^2+0.00000222*D1035^3,IF(D1035&lt;735,666+13002/(738-D1035),IF(D1035&lt;900,545+17820/(D1035-731),650))),450+0.28*D1035-0.000291*D1035^2+0.000000134*D1035^3)</f>
        <v>650</v>
      </c>
      <c r="H1035" s="26">
        <f aca="true" t="shared" si="116" ref="H1035:H1091">F1035/7850/G1035*fatt_sez*delta_t</f>
        <v>0.14878323069325128</v>
      </c>
      <c r="J1035" s="7"/>
    </row>
    <row r="1036" spans="1:10" ht="12">
      <c r="A1036" s="23">
        <v>1025</v>
      </c>
      <c r="B1036" s="23">
        <f aca="true" t="shared" si="117" ref="B1036:B1091">B1035+delta_t</f>
        <v>5125</v>
      </c>
      <c r="C1036" s="24">
        <f aca="true" t="shared" si="118" ref="C1036:C1091">B1036/60</f>
        <v>85.41666666666667</v>
      </c>
      <c r="D1036" s="32">
        <f aca="true" t="shared" si="119" ref="D1036:D1091">D1035+H1035</f>
        <v>996.1111060375748</v>
      </c>
      <c r="E1036" s="24">
        <f t="shared" si="113"/>
        <v>998.240318666851</v>
      </c>
      <c r="F1036" s="25">
        <f t="shared" si="114"/>
        <v>758.407819011431</v>
      </c>
      <c r="G1036" s="25">
        <f t="shared" si="115"/>
        <v>650</v>
      </c>
      <c r="H1036" s="26">
        <f t="shared" si="116"/>
        <v>0.14863455541625303</v>
      </c>
      <c r="J1036" s="7"/>
    </row>
    <row r="1037" spans="1:10" ht="12">
      <c r="A1037" s="23">
        <v>1026</v>
      </c>
      <c r="B1037" s="23">
        <f t="shared" si="117"/>
        <v>5130</v>
      </c>
      <c r="C1037" s="24">
        <f t="shared" si="118"/>
        <v>85.5</v>
      </c>
      <c r="D1037" s="32">
        <f t="shared" si="119"/>
        <v>996.2597405929911</v>
      </c>
      <c r="E1037" s="24">
        <f t="shared" si="113"/>
        <v>998.3861401832337</v>
      </c>
      <c r="F1037" s="25">
        <f t="shared" si="114"/>
        <v>757.6507266446569</v>
      </c>
      <c r="G1037" s="25">
        <f t="shared" si="115"/>
        <v>650</v>
      </c>
      <c r="H1037" s="26">
        <f t="shared" si="116"/>
        <v>0.14848617866627278</v>
      </c>
      <c r="J1037" s="7"/>
    </row>
    <row r="1038" spans="1:10" ht="12">
      <c r="A1038" s="23">
        <v>1027</v>
      </c>
      <c r="B1038" s="23">
        <f t="shared" si="117"/>
        <v>5135</v>
      </c>
      <c r="C1038" s="24">
        <f t="shared" si="118"/>
        <v>85.58333333333333</v>
      </c>
      <c r="D1038" s="32">
        <f t="shared" si="119"/>
        <v>996.4082267716574</v>
      </c>
      <c r="E1038" s="24">
        <f t="shared" si="113"/>
        <v>998.5318199188293</v>
      </c>
      <c r="F1038" s="25">
        <f t="shared" si="114"/>
        <v>756.8951529054509</v>
      </c>
      <c r="G1038" s="25">
        <f t="shared" si="115"/>
        <v>650</v>
      </c>
      <c r="H1038" s="26">
        <f t="shared" si="116"/>
        <v>0.14833809954050975</v>
      </c>
      <c r="J1038" s="7"/>
    </row>
    <row r="1039" spans="1:10" ht="12">
      <c r="A1039" s="23">
        <v>1028</v>
      </c>
      <c r="B1039" s="23">
        <f t="shared" si="117"/>
        <v>5140</v>
      </c>
      <c r="C1039" s="24">
        <f t="shared" si="118"/>
        <v>85.66666666666667</v>
      </c>
      <c r="D1039" s="32">
        <f t="shared" si="119"/>
        <v>996.5565648711979</v>
      </c>
      <c r="E1039" s="24">
        <f t="shared" si="113"/>
        <v>998.6773581490744</v>
      </c>
      <c r="F1039" s="25">
        <f t="shared" si="114"/>
        <v>756.1410932063334</v>
      </c>
      <c r="G1039" s="25">
        <f t="shared" si="115"/>
        <v>650</v>
      </c>
      <c r="H1039" s="26">
        <f t="shared" si="116"/>
        <v>0.14819031713989875</v>
      </c>
      <c r="J1039" s="7"/>
    </row>
    <row r="1040" spans="1:10" ht="12">
      <c r="A1040" s="23">
        <v>1029</v>
      </c>
      <c r="B1040" s="23">
        <f t="shared" si="117"/>
        <v>5145</v>
      </c>
      <c r="C1040" s="24">
        <f t="shared" si="118"/>
        <v>85.75</v>
      </c>
      <c r="D1040" s="32">
        <f t="shared" si="119"/>
        <v>996.7047551883378</v>
      </c>
      <c r="E1040" s="24">
        <f t="shared" si="113"/>
        <v>998.8227551486032</v>
      </c>
      <c r="F1040" s="25">
        <f t="shared" si="114"/>
        <v>755.388542977964</v>
      </c>
      <c r="G1040" s="25">
        <f t="shared" si="115"/>
        <v>650</v>
      </c>
      <c r="H1040" s="26">
        <f t="shared" si="116"/>
        <v>0.14804283056892975</v>
      </c>
      <c r="J1040" s="7"/>
    </row>
    <row r="1041" spans="1:10" ht="12">
      <c r="A1041" s="23">
        <v>1030</v>
      </c>
      <c r="B1041" s="23">
        <f t="shared" si="117"/>
        <v>5150</v>
      </c>
      <c r="C1041" s="24">
        <f t="shared" si="118"/>
        <v>85.83333333333333</v>
      </c>
      <c r="D1041" s="32">
        <f t="shared" si="119"/>
        <v>996.8527980189067</v>
      </c>
      <c r="E1041" s="24">
        <f t="shared" si="113"/>
        <v>998.9680111912513</v>
      </c>
      <c r="F1041" s="25">
        <f t="shared" si="114"/>
        <v>754.6374976699111</v>
      </c>
      <c r="G1041" s="25">
        <f t="shared" si="115"/>
        <v>650</v>
      </c>
      <c r="H1041" s="26">
        <f t="shared" si="116"/>
        <v>0.14789563893579835</v>
      </c>
      <c r="J1041" s="7"/>
    </row>
    <row r="1042" spans="1:10" ht="12">
      <c r="A1042" s="23">
        <v>1031</v>
      </c>
      <c r="B1042" s="23">
        <f t="shared" si="117"/>
        <v>5155</v>
      </c>
      <c r="C1042" s="24">
        <f t="shared" si="118"/>
        <v>85.91666666666667</v>
      </c>
      <c r="D1042" s="32">
        <f t="shared" si="119"/>
        <v>997.0006936578425</v>
      </c>
      <c r="E1042" s="24">
        <f t="shared" si="113"/>
        <v>999.1131265500591</v>
      </c>
      <c r="F1042" s="25">
        <f t="shared" si="114"/>
        <v>753.8879527495142</v>
      </c>
      <c r="G1042" s="25">
        <f t="shared" si="115"/>
        <v>650</v>
      </c>
      <c r="H1042" s="26">
        <f t="shared" si="116"/>
        <v>0.14774874135218308</v>
      </c>
      <c r="J1042" s="7"/>
    </row>
    <row r="1043" spans="1:10" ht="12">
      <c r="A1043" s="23">
        <v>1032</v>
      </c>
      <c r="B1043" s="23">
        <f t="shared" si="117"/>
        <v>5160</v>
      </c>
      <c r="C1043" s="24">
        <f t="shared" si="118"/>
        <v>86</v>
      </c>
      <c r="D1043" s="32">
        <f t="shared" si="119"/>
        <v>997.1484423991947</v>
      </c>
      <c r="E1043" s="24">
        <f t="shared" si="113"/>
        <v>999.2581014972736</v>
      </c>
      <c r="F1043" s="25">
        <f t="shared" si="114"/>
        <v>753.1399037028852</v>
      </c>
      <c r="G1043" s="25">
        <f t="shared" si="115"/>
        <v>650</v>
      </c>
      <c r="H1043" s="26">
        <f t="shared" si="116"/>
        <v>0.14760213693344149</v>
      </c>
      <c r="J1043" s="7"/>
    </row>
    <row r="1044" spans="1:10" ht="12">
      <c r="A1044" s="23">
        <v>1033</v>
      </c>
      <c r="B1044" s="23">
        <f t="shared" si="117"/>
        <v>5165</v>
      </c>
      <c r="C1044" s="24">
        <f t="shared" si="118"/>
        <v>86.08333333333333</v>
      </c>
      <c r="D1044" s="32">
        <f t="shared" si="119"/>
        <v>997.2960445361281</v>
      </c>
      <c r="E1044" s="24">
        <f t="shared" si="113"/>
        <v>999.402936304353</v>
      </c>
      <c r="F1044" s="25">
        <f t="shared" si="114"/>
        <v>752.3933460341834</v>
      </c>
      <c r="G1044" s="25">
        <f t="shared" si="115"/>
        <v>650</v>
      </c>
      <c r="H1044" s="26">
        <f t="shared" si="116"/>
        <v>0.14745582479846808</v>
      </c>
      <c r="J1044" s="7"/>
    </row>
    <row r="1045" spans="1:10" ht="12">
      <c r="A1045" s="23">
        <v>1034</v>
      </c>
      <c r="B1045" s="23">
        <f t="shared" si="117"/>
        <v>5170</v>
      </c>
      <c r="C1045" s="24">
        <f t="shared" si="118"/>
        <v>86.16666666666667</v>
      </c>
      <c r="D1045" s="32">
        <f t="shared" si="119"/>
        <v>997.4435003609266</v>
      </c>
      <c r="E1045" s="24">
        <f t="shared" si="113"/>
        <v>999.5476312419689</v>
      </c>
      <c r="F1045" s="25">
        <f t="shared" si="114"/>
        <v>751.6482752654925</v>
      </c>
      <c r="G1045" s="25">
        <f t="shared" si="115"/>
        <v>650</v>
      </c>
      <c r="H1045" s="26">
        <f t="shared" si="116"/>
        <v>0.14730980406967026</v>
      </c>
      <c r="J1045" s="7"/>
    </row>
    <row r="1046" spans="1:10" ht="12">
      <c r="A1046" s="23">
        <v>1035</v>
      </c>
      <c r="B1046" s="23">
        <f t="shared" si="117"/>
        <v>5175</v>
      </c>
      <c r="C1046" s="24">
        <f t="shared" si="118"/>
        <v>86.25</v>
      </c>
      <c r="D1046" s="32">
        <f t="shared" si="119"/>
        <v>997.5908101649962</v>
      </c>
      <c r="E1046" s="24">
        <f t="shared" si="113"/>
        <v>999.6921865800092</v>
      </c>
      <c r="F1046" s="25">
        <f t="shared" si="114"/>
        <v>750.904686936985</v>
      </c>
      <c r="G1046" s="25">
        <f t="shared" si="115"/>
        <v>650</v>
      </c>
      <c r="H1046" s="26">
        <f t="shared" si="116"/>
        <v>0.14716407387300048</v>
      </c>
      <c r="J1046" s="7"/>
    </row>
    <row r="1047" spans="1:10" ht="12">
      <c r="A1047" s="23">
        <v>1036</v>
      </c>
      <c r="B1047" s="23">
        <f t="shared" si="117"/>
        <v>5180</v>
      </c>
      <c r="C1047" s="24">
        <f t="shared" si="118"/>
        <v>86.33333333333333</v>
      </c>
      <c r="D1047" s="32">
        <f t="shared" si="119"/>
        <v>997.7379742388692</v>
      </c>
      <c r="E1047" s="24">
        <f t="shared" si="113"/>
        <v>999.8366025875815</v>
      </c>
      <c r="F1047" s="25">
        <f t="shared" si="114"/>
        <v>750.1625766067353</v>
      </c>
      <c r="G1047" s="25">
        <f t="shared" si="115"/>
        <v>650</v>
      </c>
      <c r="H1047" s="26">
        <f t="shared" si="116"/>
        <v>0.14701863333791973</v>
      </c>
      <c r="J1047" s="7"/>
    </row>
    <row r="1048" spans="1:10" ht="12">
      <c r="A1048" s="23">
        <v>1037</v>
      </c>
      <c r="B1048" s="23">
        <f t="shared" si="117"/>
        <v>5185</v>
      </c>
      <c r="C1048" s="24">
        <f t="shared" si="118"/>
        <v>86.41666666666667</v>
      </c>
      <c r="D1048" s="32">
        <f t="shared" si="119"/>
        <v>997.8849928722071</v>
      </c>
      <c r="E1048" s="24">
        <f t="shared" si="113"/>
        <v>999.9808795330163</v>
      </c>
      <c r="F1048" s="25">
        <f t="shared" si="114"/>
        <v>749.4219398506528</v>
      </c>
      <c r="G1048" s="25">
        <f t="shared" si="115"/>
        <v>650</v>
      </c>
      <c r="H1048" s="26">
        <f t="shared" si="116"/>
        <v>0.14687348159738417</v>
      </c>
      <c r="J1048" s="7"/>
    </row>
    <row r="1049" spans="1:10" ht="12">
      <c r="A1049" s="23">
        <v>1038</v>
      </c>
      <c r="B1049" s="23">
        <f t="shared" si="117"/>
        <v>5190</v>
      </c>
      <c r="C1049" s="24">
        <f t="shared" si="118"/>
        <v>86.5</v>
      </c>
      <c r="D1049" s="32">
        <f t="shared" si="119"/>
        <v>998.0318663538045</v>
      </c>
      <c r="E1049" s="24">
        <f t="shared" si="113"/>
        <v>1000.1250176838693</v>
      </c>
      <c r="F1049" s="25">
        <f t="shared" si="114"/>
        <v>748.6827722623209</v>
      </c>
      <c r="G1049" s="25">
        <f t="shared" si="115"/>
        <v>650</v>
      </c>
      <c r="H1049" s="26">
        <f t="shared" si="116"/>
        <v>0.146728617787814</v>
      </c>
      <c r="J1049" s="7"/>
    </row>
    <row r="1050" spans="1:10" ht="12">
      <c r="A1050" s="23">
        <v>1039</v>
      </c>
      <c r="B1050" s="23">
        <f t="shared" si="117"/>
        <v>5195</v>
      </c>
      <c r="C1050" s="24">
        <f t="shared" si="118"/>
        <v>86.58333333333333</v>
      </c>
      <c r="D1050" s="32">
        <f t="shared" si="119"/>
        <v>998.1785949715924</v>
      </c>
      <c r="E1050" s="24">
        <f t="shared" si="113"/>
        <v>1000.2690173069249</v>
      </c>
      <c r="F1050" s="25">
        <f t="shared" si="114"/>
        <v>747.9450694530274</v>
      </c>
      <c r="G1050" s="25">
        <f t="shared" si="115"/>
        <v>650</v>
      </c>
      <c r="H1050" s="26">
        <f t="shared" si="116"/>
        <v>0.14658404104909895</v>
      </c>
      <c r="J1050" s="7"/>
    </row>
    <row r="1051" spans="1:10" ht="12">
      <c r="A1051" s="23">
        <v>1040</v>
      </c>
      <c r="B1051" s="23">
        <f t="shared" si="117"/>
        <v>5200</v>
      </c>
      <c r="C1051" s="24">
        <f t="shared" si="118"/>
        <v>86.66666666666667</v>
      </c>
      <c r="D1051" s="32">
        <f t="shared" si="119"/>
        <v>998.3251790126415</v>
      </c>
      <c r="E1051" s="24">
        <f t="shared" si="113"/>
        <v>1000.4128786681995</v>
      </c>
      <c r="F1051" s="25">
        <f t="shared" si="114"/>
        <v>747.208827051613</v>
      </c>
      <c r="G1051" s="25">
        <f t="shared" si="115"/>
        <v>650</v>
      </c>
      <c r="H1051" s="26">
        <f t="shared" si="116"/>
        <v>0.14643975052456892</v>
      </c>
      <c r="J1051" s="7"/>
    </row>
    <row r="1052" spans="1:10" ht="12">
      <c r="A1052" s="23">
        <v>1041</v>
      </c>
      <c r="B1052" s="23">
        <f t="shared" si="117"/>
        <v>5205</v>
      </c>
      <c r="C1052" s="24">
        <f t="shared" si="118"/>
        <v>86.75</v>
      </c>
      <c r="D1052" s="32">
        <f t="shared" si="119"/>
        <v>998.471618763166</v>
      </c>
      <c r="E1052" s="24">
        <f t="shared" si="113"/>
        <v>1000.5566020329431</v>
      </c>
      <c r="F1052" s="25">
        <f t="shared" si="114"/>
        <v>746.4740407041803</v>
      </c>
      <c r="G1052" s="25">
        <f t="shared" si="115"/>
        <v>650</v>
      </c>
      <c r="H1052" s="26">
        <f t="shared" si="116"/>
        <v>0.14629574536093684</v>
      </c>
      <c r="J1052" s="7"/>
    </row>
    <row r="1053" spans="1:10" ht="12">
      <c r="A1053" s="23">
        <v>1042</v>
      </c>
      <c r="B1053" s="23">
        <f t="shared" si="117"/>
        <v>5210</v>
      </c>
      <c r="C1053" s="24">
        <f t="shared" si="118"/>
        <v>86.83333333333333</v>
      </c>
      <c r="D1053" s="32">
        <f t="shared" si="119"/>
        <v>998.617914508527</v>
      </c>
      <c r="E1053" s="24">
        <f t="shared" si="113"/>
        <v>1000.7001876656439</v>
      </c>
      <c r="F1053" s="25">
        <f t="shared" si="114"/>
        <v>745.7407060744581</v>
      </c>
      <c r="G1053" s="25">
        <f t="shared" si="115"/>
        <v>650</v>
      </c>
      <c r="H1053" s="26">
        <f t="shared" si="116"/>
        <v>0.14615202470837005</v>
      </c>
      <c r="J1053" s="7"/>
    </row>
    <row r="1054" spans="1:10" ht="12">
      <c r="A1054" s="23">
        <v>1043</v>
      </c>
      <c r="B1054" s="23">
        <f t="shared" si="117"/>
        <v>5215</v>
      </c>
      <c r="C1054" s="24">
        <f t="shared" si="118"/>
        <v>86.91666666666667</v>
      </c>
      <c r="D1054" s="32">
        <f t="shared" si="119"/>
        <v>998.7640665332353</v>
      </c>
      <c r="E1054" s="24">
        <f t="shared" si="113"/>
        <v>1000.84363583003</v>
      </c>
      <c r="F1054" s="25">
        <f t="shared" si="114"/>
        <v>745.0088188434593</v>
      </c>
      <c r="G1054" s="25">
        <f t="shared" si="115"/>
        <v>650</v>
      </c>
      <c r="H1054" s="26">
        <f t="shared" si="116"/>
        <v>0.1460085877204232</v>
      </c>
      <c r="J1054" s="7"/>
    </row>
    <row r="1055" spans="1:10" ht="12">
      <c r="A1055" s="23">
        <v>1044</v>
      </c>
      <c r="B1055" s="23">
        <f t="shared" si="117"/>
        <v>5220</v>
      </c>
      <c r="C1055" s="24">
        <f t="shared" si="118"/>
        <v>87</v>
      </c>
      <c r="D1055" s="32">
        <f t="shared" si="119"/>
        <v>998.9100751209558</v>
      </c>
      <c r="E1055" s="24">
        <f t="shared" si="113"/>
        <v>1000.986946789073</v>
      </c>
      <c r="F1055" s="25">
        <f t="shared" si="114"/>
        <v>744.2783747089065</v>
      </c>
      <c r="G1055" s="25">
        <f t="shared" si="115"/>
        <v>650</v>
      </c>
      <c r="H1055" s="26">
        <f t="shared" si="116"/>
        <v>0.14586543355392584</v>
      </c>
      <c r="J1055" s="7"/>
    </row>
    <row r="1056" spans="1:10" ht="12">
      <c r="A1056" s="23">
        <v>1045</v>
      </c>
      <c r="B1056" s="23">
        <f t="shared" si="117"/>
        <v>5225</v>
      </c>
      <c r="C1056" s="24">
        <f t="shared" si="118"/>
        <v>87.08333333333333</v>
      </c>
      <c r="D1056" s="32">
        <f t="shared" si="119"/>
        <v>999.0559405545097</v>
      </c>
      <c r="E1056" s="24">
        <f t="shared" si="113"/>
        <v>1001.1301208049905</v>
      </c>
      <c r="F1056" s="25">
        <f t="shared" si="114"/>
        <v>743.5493693863394</v>
      </c>
      <c r="G1056" s="25">
        <f t="shared" si="115"/>
        <v>650</v>
      </c>
      <c r="H1056" s="26">
        <f t="shared" si="116"/>
        <v>0.14572256136919928</v>
      </c>
      <c r="J1056" s="7"/>
    </row>
    <row r="1057" spans="1:10" ht="12">
      <c r="A1057" s="23">
        <v>1046</v>
      </c>
      <c r="B1057" s="23">
        <f t="shared" si="117"/>
        <v>5230</v>
      </c>
      <c r="C1057" s="24">
        <f t="shared" si="118"/>
        <v>87.16666666666667</v>
      </c>
      <c r="D1057" s="32">
        <f t="shared" si="119"/>
        <v>999.2016631158789</v>
      </c>
      <c r="E1057" s="24">
        <f t="shared" si="113"/>
        <v>1001.2731581392491</v>
      </c>
      <c r="F1057" s="25">
        <f t="shared" si="114"/>
        <v>742.8217986078721</v>
      </c>
      <c r="G1057" s="25">
        <f t="shared" si="115"/>
        <v>650</v>
      </c>
      <c r="H1057" s="26">
        <f t="shared" si="116"/>
        <v>0.14557997032981326</v>
      </c>
      <c r="J1057" s="7"/>
    </row>
    <row r="1058" spans="1:10" ht="12">
      <c r="A1058" s="23">
        <v>1047</v>
      </c>
      <c r="B1058" s="23">
        <f t="shared" si="117"/>
        <v>5235</v>
      </c>
      <c r="C1058" s="24">
        <f t="shared" si="118"/>
        <v>87.25</v>
      </c>
      <c r="D1058" s="32">
        <f t="shared" si="119"/>
        <v>999.3472430862087</v>
      </c>
      <c r="E1058" s="24">
        <f t="shared" si="113"/>
        <v>1001.4160590525674</v>
      </c>
      <c r="F1058" s="25">
        <f t="shared" si="114"/>
        <v>742.0956581227025</v>
      </c>
      <c r="G1058" s="25">
        <f t="shared" si="115"/>
        <v>650</v>
      </c>
      <c r="H1058" s="26">
        <f t="shared" si="116"/>
        <v>0.14543765960268545</v>
      </c>
      <c r="J1058" s="7"/>
    </row>
    <row r="1059" spans="1:10" ht="12">
      <c r="A1059" s="23">
        <v>1048</v>
      </c>
      <c r="B1059" s="23">
        <f t="shared" si="117"/>
        <v>5240</v>
      </c>
      <c r="C1059" s="24">
        <f t="shared" si="118"/>
        <v>87.33333333333333</v>
      </c>
      <c r="D1059" s="32">
        <f t="shared" si="119"/>
        <v>999.4926807458113</v>
      </c>
      <c r="E1059" s="24">
        <f t="shared" si="113"/>
        <v>1001.5588238049187</v>
      </c>
      <c r="F1059" s="25">
        <f t="shared" si="114"/>
        <v>741.3709436967465</v>
      </c>
      <c r="G1059" s="25">
        <f t="shared" si="115"/>
        <v>650</v>
      </c>
      <c r="H1059" s="26">
        <f t="shared" si="116"/>
        <v>0.14529562835801008</v>
      </c>
      <c r="J1059" s="7"/>
    </row>
    <row r="1060" spans="1:10" ht="12">
      <c r="A1060" s="23">
        <v>1049</v>
      </c>
      <c r="B1060" s="23">
        <f t="shared" si="117"/>
        <v>5245</v>
      </c>
      <c r="C1060" s="24">
        <f t="shared" si="118"/>
        <v>87.41666666666667</v>
      </c>
      <c r="D1060" s="32">
        <f t="shared" si="119"/>
        <v>999.6379763741693</v>
      </c>
      <c r="E1060" s="24">
        <f t="shared" si="113"/>
        <v>1001.7014526555334</v>
      </c>
      <c r="F1060" s="25">
        <f t="shared" si="114"/>
        <v>740.6476511127782</v>
      </c>
      <c r="G1060" s="25">
        <f t="shared" si="115"/>
        <v>650</v>
      </c>
      <c r="H1060" s="26">
        <f t="shared" si="116"/>
        <v>0.1451538757692853</v>
      </c>
      <c r="J1060" s="7"/>
    </row>
    <row r="1061" spans="1:10" ht="12">
      <c r="A1061" s="23">
        <v>1050</v>
      </c>
      <c r="B1061" s="23">
        <f t="shared" si="117"/>
        <v>5250</v>
      </c>
      <c r="C1061" s="24">
        <f t="shared" si="118"/>
        <v>87.5</v>
      </c>
      <c r="D1061" s="32">
        <f t="shared" si="119"/>
        <v>999.7831302499386</v>
      </c>
      <c r="E1061" s="24">
        <f t="shared" si="113"/>
        <v>1001.8439458629035</v>
      </c>
      <c r="F1061" s="25">
        <f t="shared" si="114"/>
        <v>739.9257761705549</v>
      </c>
      <c r="G1061" s="25">
        <f t="shared" si="115"/>
        <v>650</v>
      </c>
      <c r="H1061" s="26">
        <f t="shared" si="116"/>
        <v>0.14501240101333757</v>
      </c>
      <c r="J1061" s="7"/>
    </row>
    <row r="1062" spans="1:10" ht="12">
      <c r="A1062" s="23">
        <v>1051</v>
      </c>
      <c r="B1062" s="23">
        <f t="shared" si="117"/>
        <v>5255</v>
      </c>
      <c r="C1062" s="24">
        <f t="shared" si="118"/>
        <v>87.58333333333333</v>
      </c>
      <c r="D1062" s="32">
        <f t="shared" si="119"/>
        <v>999.9281426509519</v>
      </c>
      <c r="E1062" s="24">
        <f t="shared" si="113"/>
        <v>1001.9863036847828</v>
      </c>
      <c r="F1062" s="25">
        <f t="shared" si="114"/>
        <v>739.2053146858518</v>
      </c>
      <c r="G1062" s="25">
        <f t="shared" si="115"/>
        <v>650</v>
      </c>
      <c r="H1062" s="26">
        <f t="shared" si="116"/>
        <v>0.14487120327013264</v>
      </c>
      <c r="J1062" s="7"/>
    </row>
    <row r="1063" spans="1:10" ht="12">
      <c r="A1063" s="23">
        <v>1052</v>
      </c>
      <c r="B1063" s="23">
        <f t="shared" si="117"/>
        <v>5260</v>
      </c>
      <c r="C1063" s="24">
        <f t="shared" si="118"/>
        <v>87.66666666666667</v>
      </c>
      <c r="D1063" s="32">
        <f t="shared" si="119"/>
        <v>1000.073013854222</v>
      </c>
      <c r="E1063" s="24">
        <f t="shared" si="113"/>
        <v>1002.1285263781921</v>
      </c>
      <c r="F1063" s="25">
        <f t="shared" si="114"/>
        <v>738.4862624914662</v>
      </c>
      <c r="G1063" s="25">
        <f t="shared" si="115"/>
        <v>650</v>
      </c>
      <c r="H1063" s="26">
        <f t="shared" si="116"/>
        <v>0.14473028172297234</v>
      </c>
      <c r="J1063" s="7"/>
    </row>
    <row r="1064" spans="1:10" ht="12">
      <c r="A1064" s="23">
        <v>1053</v>
      </c>
      <c r="B1064" s="23">
        <f t="shared" si="117"/>
        <v>5265</v>
      </c>
      <c r="C1064" s="24">
        <f t="shared" si="118"/>
        <v>87.75</v>
      </c>
      <c r="D1064" s="32">
        <f t="shared" si="119"/>
        <v>1000.217744135945</v>
      </c>
      <c r="E1064" s="24">
        <f t="shared" si="113"/>
        <v>1002.2706141994205</v>
      </c>
      <c r="F1064" s="25">
        <f t="shared" si="114"/>
        <v>737.7686154363208</v>
      </c>
      <c r="G1064" s="25">
        <f t="shared" si="115"/>
        <v>650</v>
      </c>
      <c r="H1064" s="26">
        <f t="shared" si="116"/>
        <v>0.14458963555831864</v>
      </c>
      <c r="J1064" s="7"/>
    </row>
    <row r="1065" spans="1:10" ht="12">
      <c r="A1065" s="23">
        <v>1054</v>
      </c>
      <c r="B1065" s="23">
        <f t="shared" si="117"/>
        <v>5270</v>
      </c>
      <c r="C1065" s="24">
        <f t="shared" si="118"/>
        <v>87.83333333333333</v>
      </c>
      <c r="D1065" s="32">
        <f t="shared" si="119"/>
        <v>1000.3623337715034</v>
      </c>
      <c r="E1065" s="24">
        <f t="shared" si="113"/>
        <v>1002.4125674040287</v>
      </c>
      <c r="F1065" s="25">
        <f t="shared" si="114"/>
        <v>737.0523693858275</v>
      </c>
      <c r="G1065" s="25">
        <f t="shared" si="115"/>
        <v>650</v>
      </c>
      <c r="H1065" s="26">
        <f t="shared" si="116"/>
        <v>0.14444926396586527</v>
      </c>
      <c r="J1065" s="7"/>
    </row>
    <row r="1066" spans="1:10" ht="12">
      <c r="A1066" s="23">
        <v>1055</v>
      </c>
      <c r="B1066" s="23">
        <f t="shared" si="117"/>
        <v>5275</v>
      </c>
      <c r="C1066" s="24">
        <f t="shared" si="118"/>
        <v>87.91666666666667</v>
      </c>
      <c r="D1066" s="32">
        <f t="shared" si="119"/>
        <v>1000.5067830354692</v>
      </c>
      <c r="E1066" s="24">
        <f t="shared" si="113"/>
        <v>1002.554386246852</v>
      </c>
      <c r="F1066" s="25">
        <f t="shared" si="114"/>
        <v>736.3375202217801</v>
      </c>
      <c r="G1066" s="25">
        <f t="shared" si="115"/>
        <v>650</v>
      </c>
      <c r="H1066" s="26">
        <f t="shared" si="116"/>
        <v>0.14430916613851644</v>
      </c>
      <c r="J1066" s="7"/>
    </row>
    <row r="1067" spans="1:10" ht="12">
      <c r="A1067" s="23">
        <v>1056</v>
      </c>
      <c r="B1067" s="23">
        <f t="shared" si="117"/>
        <v>5280</v>
      </c>
      <c r="C1067" s="24">
        <f t="shared" si="118"/>
        <v>88</v>
      </c>
      <c r="D1067" s="32">
        <f t="shared" si="119"/>
        <v>1000.6510922016078</v>
      </c>
      <c r="E1067" s="24">
        <f t="shared" si="113"/>
        <v>1002.6960709820025</v>
      </c>
      <c r="F1067" s="25">
        <f t="shared" si="114"/>
        <v>735.6240638419874</v>
      </c>
      <c r="G1067" s="25">
        <f t="shared" si="115"/>
        <v>650</v>
      </c>
      <c r="H1067" s="26">
        <f t="shared" si="116"/>
        <v>0.144169341272315</v>
      </c>
      <c r="J1067" s="7"/>
    </row>
    <row r="1068" spans="1:10" ht="12">
      <c r="A1068" s="23">
        <v>1057</v>
      </c>
      <c r="B1068" s="23">
        <f t="shared" si="117"/>
        <v>5285</v>
      </c>
      <c r="C1068" s="24">
        <f t="shared" si="118"/>
        <v>88.08333333333333</v>
      </c>
      <c r="D1068" s="32">
        <f t="shared" si="119"/>
        <v>1000.7952615428801</v>
      </c>
      <c r="E1068" s="24">
        <f t="shared" si="113"/>
        <v>1002.8376218628722</v>
      </c>
      <c r="F1068" s="25">
        <f t="shared" si="114"/>
        <v>734.9119961605387</v>
      </c>
      <c r="G1068" s="25">
        <f t="shared" si="115"/>
        <v>650</v>
      </c>
      <c r="H1068" s="26">
        <f t="shared" si="116"/>
        <v>0.1440297885664946</v>
      </c>
      <c r="J1068" s="7"/>
    </row>
    <row r="1069" spans="1:10" ht="12">
      <c r="A1069" s="23">
        <v>1058</v>
      </c>
      <c r="B1069" s="23">
        <f t="shared" si="117"/>
        <v>5290</v>
      </c>
      <c r="C1069" s="24">
        <f t="shared" si="118"/>
        <v>88.16666666666667</v>
      </c>
      <c r="D1069" s="32">
        <f t="shared" si="119"/>
        <v>1000.9392913314466</v>
      </c>
      <c r="E1069" s="24">
        <f t="shared" si="113"/>
        <v>1002.9790391421358</v>
      </c>
      <c r="F1069" s="25">
        <f t="shared" si="114"/>
        <v>734.2013131074569</v>
      </c>
      <c r="G1069" s="25">
        <f t="shared" si="115"/>
        <v>650</v>
      </c>
      <c r="H1069" s="26">
        <f t="shared" si="116"/>
        <v>0.14389050722341143</v>
      </c>
      <c r="J1069" s="7"/>
    </row>
    <row r="1070" spans="1:10" ht="12">
      <c r="A1070" s="23">
        <v>1059</v>
      </c>
      <c r="B1070" s="23">
        <f t="shared" si="117"/>
        <v>5295</v>
      </c>
      <c r="C1070" s="24">
        <f t="shared" si="118"/>
        <v>88.25</v>
      </c>
      <c r="D1070" s="32">
        <f t="shared" si="119"/>
        <v>1001.08318183867</v>
      </c>
      <c r="E1070" s="24">
        <f t="shared" si="113"/>
        <v>1003.1203230717525</v>
      </c>
      <c r="F1070" s="25">
        <f t="shared" si="114"/>
        <v>733.4920106285235</v>
      </c>
      <c r="G1070" s="25">
        <f t="shared" si="115"/>
        <v>650</v>
      </c>
      <c r="H1070" s="26">
        <f t="shared" si="116"/>
        <v>0.14375149644851024</v>
      </c>
      <c r="J1070" s="7"/>
    </row>
    <row r="1071" spans="1:10" ht="12">
      <c r="A1071" s="23">
        <v>1060</v>
      </c>
      <c r="B1071" s="23">
        <f t="shared" si="117"/>
        <v>5300</v>
      </c>
      <c r="C1071" s="24">
        <f t="shared" si="118"/>
        <v>88.33333333333333</v>
      </c>
      <c r="D1071" s="32">
        <f t="shared" si="119"/>
        <v>1001.2269333351186</v>
      </c>
      <c r="E1071" s="24">
        <f t="shared" si="113"/>
        <v>1003.2614739029702</v>
      </c>
      <c r="F1071" s="25">
        <f t="shared" si="114"/>
        <v>732.7840846858566</v>
      </c>
      <c r="G1071" s="25">
        <f t="shared" si="115"/>
        <v>650</v>
      </c>
      <c r="H1071" s="26">
        <f t="shared" si="116"/>
        <v>0.14361275545043736</v>
      </c>
      <c r="J1071" s="7"/>
    </row>
    <row r="1072" spans="1:10" ht="12">
      <c r="A1072" s="23">
        <v>1061</v>
      </c>
      <c r="B1072" s="23">
        <f t="shared" si="117"/>
        <v>5305</v>
      </c>
      <c r="C1072" s="24">
        <f t="shared" si="118"/>
        <v>88.41666666666667</v>
      </c>
      <c r="D1072" s="32">
        <f t="shared" si="119"/>
        <v>1001.3705460905691</v>
      </c>
      <c r="E1072" s="24">
        <f t="shared" si="113"/>
        <v>1003.4024918863273</v>
      </c>
      <c r="F1072" s="25">
        <f t="shared" si="114"/>
        <v>732.0775312571519</v>
      </c>
      <c r="G1072" s="25">
        <f t="shared" si="115"/>
        <v>650</v>
      </c>
      <c r="H1072" s="26">
        <f t="shared" si="116"/>
        <v>0.1434742834408921</v>
      </c>
      <c r="J1072" s="7"/>
    </row>
    <row r="1073" spans="1:10" ht="12">
      <c r="A1073" s="23">
        <v>1062</v>
      </c>
      <c r="B1073" s="23">
        <f t="shared" si="117"/>
        <v>5310</v>
      </c>
      <c r="C1073" s="24">
        <f t="shared" si="118"/>
        <v>88.5</v>
      </c>
      <c r="D1073" s="32">
        <f t="shared" si="119"/>
        <v>1001.51402037401</v>
      </c>
      <c r="E1073" s="24">
        <f t="shared" si="113"/>
        <v>1003.5433772716551</v>
      </c>
      <c r="F1073" s="25">
        <f t="shared" si="114"/>
        <v>731.372346335825</v>
      </c>
      <c r="G1073" s="25">
        <f t="shared" si="115"/>
        <v>650</v>
      </c>
      <c r="H1073" s="26">
        <f t="shared" si="116"/>
        <v>0.14333607963465456</v>
      </c>
      <c r="J1073" s="7"/>
    </row>
    <row r="1074" spans="1:10" ht="12">
      <c r="A1074" s="23">
        <v>1063</v>
      </c>
      <c r="B1074" s="23">
        <f t="shared" si="117"/>
        <v>5315</v>
      </c>
      <c r="C1074" s="24">
        <f t="shared" si="118"/>
        <v>88.58333333333333</v>
      </c>
      <c r="D1074" s="32">
        <f t="shared" si="119"/>
        <v>1001.6573564536446</v>
      </c>
      <c r="E1074" s="24">
        <f t="shared" si="113"/>
        <v>1003.6841303080811</v>
      </c>
      <c r="F1074" s="25">
        <f t="shared" si="114"/>
        <v>730.6685259306943</v>
      </c>
      <c r="G1074" s="25">
        <f t="shared" si="115"/>
        <v>650</v>
      </c>
      <c r="H1074" s="26">
        <f t="shared" si="116"/>
        <v>0.1431981432495236</v>
      </c>
      <c r="J1074" s="7"/>
    </row>
    <row r="1075" spans="1:10" ht="12">
      <c r="A1075" s="23">
        <v>1064</v>
      </c>
      <c r="B1075" s="23">
        <f t="shared" si="117"/>
        <v>5320</v>
      </c>
      <c r="C1075" s="24">
        <f t="shared" si="118"/>
        <v>88.66666666666667</v>
      </c>
      <c r="D1075" s="32">
        <f t="shared" si="119"/>
        <v>1001.8005545968941</v>
      </c>
      <c r="E1075" s="24">
        <f t="shared" si="113"/>
        <v>1003.824751244031</v>
      </c>
      <c r="F1075" s="25">
        <f t="shared" si="114"/>
        <v>729.9660660666128</v>
      </c>
      <c r="G1075" s="25">
        <f t="shared" si="115"/>
        <v>650</v>
      </c>
      <c r="H1075" s="26">
        <f t="shared" si="116"/>
        <v>0.14306047350644055</v>
      </c>
      <c r="J1075" s="7"/>
    </row>
    <row r="1076" spans="1:10" ht="12">
      <c r="A1076" s="23">
        <v>1065</v>
      </c>
      <c r="B1076" s="23">
        <f t="shared" si="117"/>
        <v>5325</v>
      </c>
      <c r="C1076" s="24">
        <f t="shared" si="118"/>
        <v>88.75</v>
      </c>
      <c r="D1076" s="32">
        <f t="shared" si="119"/>
        <v>1001.9436150704006</v>
      </c>
      <c r="E1076" s="24">
        <f t="shared" si="113"/>
        <v>1003.9652403272321</v>
      </c>
      <c r="F1076" s="25">
        <f t="shared" si="114"/>
        <v>729.2649627837609</v>
      </c>
      <c r="G1076" s="25">
        <f t="shared" si="115"/>
        <v>650</v>
      </c>
      <c r="H1076" s="26">
        <f t="shared" si="116"/>
        <v>0.14292306962935047</v>
      </c>
      <c r="J1076" s="7"/>
    </row>
    <row r="1077" spans="1:10" ht="12">
      <c r="A1077" s="23">
        <v>1066</v>
      </c>
      <c r="B1077" s="23">
        <f t="shared" si="117"/>
        <v>5330</v>
      </c>
      <c r="C1077" s="24">
        <f t="shared" si="118"/>
        <v>88.83333333333333</v>
      </c>
      <c r="D1077" s="32">
        <f t="shared" si="119"/>
        <v>1002.0865381400299</v>
      </c>
      <c r="E1077" s="24">
        <f t="shared" si="113"/>
        <v>1004.1055978047156</v>
      </c>
      <c r="F1077" s="25">
        <f t="shared" si="114"/>
        <v>728.5652121375105</v>
      </c>
      <c r="G1077" s="25">
        <f t="shared" si="115"/>
        <v>650</v>
      </c>
      <c r="H1077" s="26">
        <f t="shared" si="116"/>
        <v>0.142785930845176</v>
      </c>
      <c r="J1077" s="7"/>
    </row>
    <row r="1078" spans="1:10" ht="12">
      <c r="A1078" s="23">
        <v>1067</v>
      </c>
      <c r="B1078" s="23">
        <f t="shared" si="117"/>
        <v>5335</v>
      </c>
      <c r="C1078" s="24">
        <f t="shared" si="118"/>
        <v>88.91666666666667</v>
      </c>
      <c r="D1078" s="32">
        <f t="shared" si="119"/>
        <v>1002.2293240708751</v>
      </c>
      <c r="E1078" s="24">
        <f t="shared" si="113"/>
        <v>1004.2458239228184</v>
      </c>
      <c r="F1078" s="25">
        <f t="shared" si="114"/>
        <v>727.8668101988931</v>
      </c>
      <c r="G1078" s="25">
        <f t="shared" si="115"/>
        <v>650</v>
      </c>
      <c r="H1078" s="26">
        <f t="shared" si="116"/>
        <v>0.14264905638390848</v>
      </c>
      <c r="J1078" s="7"/>
    </row>
    <row r="1079" spans="1:10" ht="12">
      <c r="A1079" s="23">
        <v>1068</v>
      </c>
      <c r="B1079" s="23">
        <f t="shared" si="117"/>
        <v>5340</v>
      </c>
      <c r="C1079" s="24">
        <f t="shared" si="118"/>
        <v>89</v>
      </c>
      <c r="D1079" s="32">
        <f t="shared" si="119"/>
        <v>1002.371973127259</v>
      </c>
      <c r="E1079" s="24">
        <f t="shared" si="113"/>
        <v>1004.3859189271873</v>
      </c>
      <c r="F1079" s="25">
        <f t="shared" si="114"/>
        <v>727.1697530538894</v>
      </c>
      <c r="G1079" s="25">
        <f t="shared" si="115"/>
        <v>650</v>
      </c>
      <c r="H1079" s="26">
        <f t="shared" si="116"/>
        <v>0.14251244547846928</v>
      </c>
      <c r="J1079" s="7"/>
    </row>
    <row r="1080" spans="1:10" ht="12">
      <c r="A1080" s="23">
        <v>1069</v>
      </c>
      <c r="B1080" s="23">
        <f t="shared" si="117"/>
        <v>5345</v>
      </c>
      <c r="C1080" s="24">
        <f t="shared" si="118"/>
        <v>89.08333333333333</v>
      </c>
      <c r="D1080" s="32">
        <f t="shared" si="119"/>
        <v>1002.5144855727375</v>
      </c>
      <c r="E1080" s="24">
        <f t="shared" si="113"/>
        <v>1004.5258830627802</v>
      </c>
      <c r="F1080" s="25">
        <f t="shared" si="114"/>
        <v>726.4740368041481</v>
      </c>
      <c r="G1080" s="25">
        <f t="shared" si="115"/>
        <v>650</v>
      </c>
      <c r="H1080" s="26">
        <f t="shared" si="116"/>
        <v>0.1423760973648502</v>
      </c>
      <c r="J1080" s="7"/>
    </row>
    <row r="1081" spans="1:10" ht="12">
      <c r="A1081" s="23">
        <v>1070</v>
      </c>
      <c r="B1081" s="23">
        <f t="shared" si="117"/>
        <v>5350</v>
      </c>
      <c r="C1081" s="24">
        <f t="shared" si="118"/>
        <v>89.16666666666667</v>
      </c>
      <c r="D1081" s="32">
        <f t="shared" si="119"/>
        <v>1002.6568616701023</v>
      </c>
      <c r="E1081" s="24">
        <f t="shared" si="113"/>
        <v>1004.6657165738692</v>
      </c>
      <c r="F1081" s="25">
        <f t="shared" si="114"/>
        <v>725.7796575660501</v>
      </c>
      <c r="G1081" s="25">
        <f t="shared" si="115"/>
        <v>650</v>
      </c>
      <c r="H1081" s="26">
        <f t="shared" si="116"/>
        <v>0.14224001128193048</v>
      </c>
      <c r="J1081" s="7"/>
    </row>
    <row r="1082" spans="1:10" ht="12">
      <c r="A1082" s="23">
        <v>1071</v>
      </c>
      <c r="B1082" s="23">
        <f t="shared" si="117"/>
        <v>5355</v>
      </c>
      <c r="C1082" s="24">
        <f t="shared" si="118"/>
        <v>89.25</v>
      </c>
      <c r="D1082" s="32">
        <f t="shared" si="119"/>
        <v>1002.7991016813843</v>
      </c>
      <c r="E1082" s="24">
        <f t="shared" si="113"/>
        <v>1004.8054197040431</v>
      </c>
      <c r="F1082" s="25">
        <f t="shared" si="114"/>
        <v>725.086611470894</v>
      </c>
      <c r="G1082" s="25">
        <f t="shared" si="115"/>
        <v>650</v>
      </c>
      <c r="H1082" s="26">
        <f t="shared" si="116"/>
        <v>0.14210418647151277</v>
      </c>
      <c r="J1082" s="7"/>
    </row>
    <row r="1083" spans="1:10" ht="12">
      <c r="A1083" s="23">
        <v>1072</v>
      </c>
      <c r="B1083" s="23">
        <f t="shared" si="117"/>
        <v>5360</v>
      </c>
      <c r="C1083" s="24">
        <f t="shared" si="118"/>
        <v>89.33333333333333</v>
      </c>
      <c r="D1083" s="32">
        <f t="shared" si="119"/>
        <v>1002.9412058678558</v>
      </c>
      <c r="E1083" s="24">
        <f t="shared" si="113"/>
        <v>1004.9449926962101</v>
      </c>
      <c r="F1083" s="25">
        <f t="shared" si="114"/>
        <v>724.3948946654153</v>
      </c>
      <c r="G1083" s="25">
        <f t="shared" si="115"/>
        <v>650</v>
      </c>
      <c r="H1083" s="26">
        <f t="shared" si="116"/>
        <v>0.14196862217842532</v>
      </c>
      <c r="J1083" s="7"/>
    </row>
    <row r="1084" spans="1:10" ht="12">
      <c r="A1084" s="23">
        <v>1073</v>
      </c>
      <c r="B1084" s="23">
        <f t="shared" si="117"/>
        <v>5365</v>
      </c>
      <c r="C1084" s="24">
        <f t="shared" si="118"/>
        <v>89.41666666666667</v>
      </c>
      <c r="D1084" s="32">
        <f t="shared" si="119"/>
        <v>1003.0831744900343</v>
      </c>
      <c r="E1084" s="24">
        <f t="shared" si="113"/>
        <v>1005.0844357926003</v>
      </c>
      <c r="F1084" s="25">
        <f t="shared" si="114"/>
        <v>723.7045033110926</v>
      </c>
      <c r="G1084" s="25">
        <f t="shared" si="115"/>
        <v>650</v>
      </c>
      <c r="H1084" s="26">
        <f t="shared" si="116"/>
        <v>0.14183331765038562</v>
      </c>
      <c r="J1084" s="7"/>
    </row>
    <row r="1085" spans="1:10" ht="12">
      <c r="A1085" s="23">
        <v>1074</v>
      </c>
      <c r="B1085" s="23">
        <f t="shared" si="117"/>
        <v>5370</v>
      </c>
      <c r="C1085" s="24">
        <f t="shared" si="118"/>
        <v>89.5</v>
      </c>
      <c r="D1085" s="32">
        <f t="shared" si="119"/>
        <v>1003.2250078076846</v>
      </c>
      <c r="E1085" s="24">
        <f t="shared" si="113"/>
        <v>1005.2237492347678</v>
      </c>
      <c r="F1085" s="25">
        <f t="shared" si="114"/>
        <v>723.0154335839503</v>
      </c>
      <c r="G1085" s="25">
        <f t="shared" si="115"/>
        <v>650</v>
      </c>
      <c r="H1085" s="26">
        <f t="shared" si="116"/>
        <v>0.14169827213796185</v>
      </c>
      <c r="J1085" s="7"/>
    </row>
    <row r="1086" spans="1:10" ht="12">
      <c r="A1086" s="23">
        <v>1075</v>
      </c>
      <c r="B1086" s="23">
        <f t="shared" si="117"/>
        <v>5375</v>
      </c>
      <c r="C1086" s="24">
        <f t="shared" si="118"/>
        <v>89.58333333333333</v>
      </c>
      <c r="D1086" s="32">
        <f t="shared" si="119"/>
        <v>1003.3667060798226</v>
      </c>
      <c r="E1086" s="24">
        <f t="shared" si="113"/>
        <v>1005.3629332635935</v>
      </c>
      <c r="F1086" s="25">
        <f t="shared" si="114"/>
        <v>722.3276816750378</v>
      </c>
      <c r="G1086" s="25">
        <f t="shared" si="115"/>
        <v>650</v>
      </c>
      <c r="H1086" s="26">
        <f t="shared" si="116"/>
        <v>0.14156348489466689</v>
      </c>
      <c r="J1086" s="7"/>
    </row>
    <row r="1087" spans="1:10" ht="12">
      <c r="A1087" s="23">
        <v>1076</v>
      </c>
      <c r="B1087" s="23">
        <f t="shared" si="117"/>
        <v>5380</v>
      </c>
      <c r="C1087" s="24">
        <f t="shared" si="118"/>
        <v>89.66666666666667</v>
      </c>
      <c r="D1087" s="32">
        <f t="shared" si="119"/>
        <v>1003.5082695647172</v>
      </c>
      <c r="E1087" s="24">
        <f t="shared" si="113"/>
        <v>1005.5019881192883</v>
      </c>
      <c r="F1087" s="25">
        <f t="shared" si="114"/>
        <v>721.6412437902122</v>
      </c>
      <c r="G1087" s="25">
        <f t="shared" si="115"/>
        <v>650</v>
      </c>
      <c r="H1087" s="26">
        <f t="shared" si="116"/>
        <v>0.14142895517691567</v>
      </c>
      <c r="J1087" s="7"/>
    </row>
    <row r="1088" spans="1:10" ht="12">
      <c r="A1088" s="23">
        <v>1077</v>
      </c>
      <c r="B1088" s="23">
        <f t="shared" si="117"/>
        <v>5385</v>
      </c>
      <c r="C1088" s="24">
        <f t="shared" si="118"/>
        <v>89.75</v>
      </c>
      <c r="D1088" s="32">
        <f t="shared" si="119"/>
        <v>1003.6496985198942</v>
      </c>
      <c r="E1088" s="24">
        <f t="shared" si="113"/>
        <v>1005.6409140413941</v>
      </c>
      <c r="F1088" s="25">
        <f t="shared" si="114"/>
        <v>720.9561161494622</v>
      </c>
      <c r="G1088" s="25">
        <f t="shared" si="115"/>
        <v>650</v>
      </c>
      <c r="H1088" s="26">
        <f t="shared" si="116"/>
        <v>0.14129468224389266</v>
      </c>
      <c r="J1088" s="7"/>
    </row>
    <row r="1089" spans="1:10" ht="12">
      <c r="A1089" s="23">
        <v>1078</v>
      </c>
      <c r="B1089" s="23">
        <f t="shared" si="117"/>
        <v>5390</v>
      </c>
      <c r="C1089" s="24">
        <f t="shared" si="118"/>
        <v>89.83333333333333</v>
      </c>
      <c r="D1089" s="32">
        <f t="shared" si="119"/>
        <v>1003.7909932021381</v>
      </c>
      <c r="E1089" s="24">
        <f t="shared" si="113"/>
        <v>1005.7797112687877</v>
      </c>
      <c r="F1089" s="25">
        <f t="shared" si="114"/>
        <v>720.2722949879785</v>
      </c>
      <c r="G1089" s="25">
        <f t="shared" si="115"/>
        <v>650</v>
      </c>
      <c r="H1089" s="26">
        <f t="shared" si="116"/>
        <v>0.1411606653577616</v>
      </c>
      <c r="J1089" s="7"/>
    </row>
    <row r="1090" spans="1:10" ht="12">
      <c r="A1090" s="23">
        <v>1079</v>
      </c>
      <c r="B1090" s="23">
        <f t="shared" si="117"/>
        <v>5395</v>
      </c>
      <c r="C1090" s="24">
        <f t="shared" si="118"/>
        <v>89.91666666666667</v>
      </c>
      <c r="D1090" s="32">
        <f t="shared" si="119"/>
        <v>1003.9321538674959</v>
      </c>
      <c r="E1090" s="24">
        <f t="shared" si="113"/>
        <v>1005.9183800396821</v>
      </c>
      <c r="F1090" s="25">
        <f t="shared" si="114"/>
        <v>719.5897765547845</v>
      </c>
      <c r="G1090" s="25">
        <f t="shared" si="115"/>
        <v>650</v>
      </c>
      <c r="H1090" s="26">
        <f t="shared" si="116"/>
        <v>0.14102690378339724</v>
      </c>
      <c r="J1090" s="7"/>
    </row>
    <row r="1091" spans="1:10" ht="12">
      <c r="A1091" s="23">
        <v>1080</v>
      </c>
      <c r="B1091" s="23">
        <f t="shared" si="117"/>
        <v>5400</v>
      </c>
      <c r="C1091" s="24">
        <f t="shared" si="118"/>
        <v>90</v>
      </c>
      <c r="D1091" s="32">
        <f t="shared" si="119"/>
        <v>1004.0731807712793</v>
      </c>
      <c r="E1091" s="24">
        <f t="shared" si="113"/>
        <v>1006.05692059163</v>
      </c>
      <c r="F1091" s="25">
        <f t="shared" si="114"/>
        <v>718.9085571138183</v>
      </c>
      <c r="G1091" s="25">
        <f t="shared" si="115"/>
        <v>650</v>
      </c>
      <c r="H1091" s="26">
        <f t="shared" si="116"/>
        <v>0.1408933967885974</v>
      </c>
      <c r="J1091" s="7"/>
    </row>
  </sheetData>
  <sheetProtection/>
  <printOptions/>
  <pageMargins left="0.75" right="0.75" top="1" bottom="1" header="0.5" footer="0.5"/>
  <pageSetup horizontalDpi="100" verticalDpi="1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3"/>
  <sheetViews>
    <sheetView zoomScale="150" zoomScaleNormal="150" zoomScalePageLayoutView="0" workbookViewId="0" topLeftCell="A1">
      <selection activeCell="S17" sqref="S17"/>
    </sheetView>
  </sheetViews>
  <sheetFormatPr defaultColWidth="9.140625" defaultRowHeight="12.75"/>
  <cols>
    <col min="4" max="4" width="9.7109375" style="0" customWidth="1"/>
    <col min="5" max="5" width="9.140625" style="5" customWidth="1"/>
    <col min="6" max="6" width="9.140625" style="7" customWidth="1"/>
    <col min="8" max="8" width="9.140625" style="2" customWidth="1"/>
    <col min="10" max="10" width="9.140625" style="2" customWidth="1"/>
  </cols>
  <sheetData>
    <row r="1" spans="5:6" ht="12">
      <c r="E1" s="21" t="s">
        <v>26</v>
      </c>
      <c r="F1" s="17">
        <v>0</v>
      </c>
    </row>
    <row r="2" spans="5:12" ht="15">
      <c r="E2" s="21" t="s">
        <v>28</v>
      </c>
      <c r="F2" s="2">
        <v>0.3</v>
      </c>
      <c r="G2" t="s">
        <v>29</v>
      </c>
      <c r="L2" t="s">
        <v>42</v>
      </c>
    </row>
    <row r="3" spans="1:17" ht="15">
      <c r="A3" s="6"/>
      <c r="E3" s="21" t="s">
        <v>30</v>
      </c>
      <c r="F3" s="7">
        <v>1100</v>
      </c>
      <c r="G3" t="s">
        <v>6</v>
      </c>
      <c r="H3" s="30" t="s">
        <v>39</v>
      </c>
      <c r="I3">
        <f>lam_p/dp*fatt_sez_prot</f>
        <v>2417.396423577894</v>
      </c>
      <c r="L3" s="34">
        <v>200</v>
      </c>
      <c r="M3" s="34">
        <v>400</v>
      </c>
      <c r="N3" s="34">
        <v>600</v>
      </c>
      <c r="O3" s="34">
        <v>800</v>
      </c>
      <c r="P3" s="34">
        <v>1200</v>
      </c>
      <c r="Q3" s="34">
        <v>2000</v>
      </c>
    </row>
    <row r="4" spans="1:18" ht="15.75">
      <c r="A4" s="6"/>
      <c r="E4" s="21" t="s">
        <v>35</v>
      </c>
      <c r="F4" s="7">
        <v>800</v>
      </c>
      <c r="G4" t="s">
        <v>31</v>
      </c>
      <c r="K4" s="33">
        <v>0</v>
      </c>
      <c r="L4">
        <v>20</v>
      </c>
      <c r="M4">
        <v>20</v>
      </c>
      <c r="N4">
        <v>20</v>
      </c>
      <c r="O4">
        <v>20</v>
      </c>
      <c r="P4">
        <v>20</v>
      </c>
      <c r="Q4">
        <v>20</v>
      </c>
      <c r="R4" s="7">
        <f>20+345*LOG10(8*(K4)+1)</f>
        <v>20</v>
      </c>
    </row>
    <row r="5" spans="5:18" ht="15">
      <c r="E5" s="21" t="s">
        <v>36</v>
      </c>
      <c r="F5" s="29">
        <f>0.0127*2</f>
        <v>0.0254</v>
      </c>
      <c r="G5" t="s">
        <v>37</v>
      </c>
      <c r="K5" s="33">
        <v>10</v>
      </c>
      <c r="L5">
        <v>37</v>
      </c>
      <c r="M5">
        <v>54</v>
      </c>
      <c r="N5">
        <v>70</v>
      </c>
      <c r="O5">
        <v>85</v>
      </c>
      <c r="P5">
        <v>113</v>
      </c>
      <c r="Q5">
        <v>163</v>
      </c>
      <c r="R5" s="7">
        <f>20+345*LOG10(8*(K5)+1)</f>
        <v>678.4273315131342</v>
      </c>
    </row>
    <row r="6" spans="5:18" ht="15">
      <c r="E6" s="21" t="s">
        <v>43</v>
      </c>
      <c r="F6" s="31">
        <v>0</v>
      </c>
      <c r="H6" s="30" t="s">
        <v>44</v>
      </c>
      <c r="I6" s="5">
        <f>F6*ro_p*100*dp^2/5/lam_p</f>
        <v>0</v>
      </c>
      <c r="J6" s="2" t="s">
        <v>45</v>
      </c>
      <c r="K6" s="33">
        <v>20</v>
      </c>
      <c r="L6">
        <v>60</v>
      </c>
      <c r="M6">
        <v>97</v>
      </c>
      <c r="N6">
        <v>130</v>
      </c>
      <c r="O6">
        <v>160</v>
      </c>
      <c r="P6">
        <v>215</v>
      </c>
      <c r="Q6">
        <v>304</v>
      </c>
      <c r="R6" s="7">
        <f aca="true" t="shared" si="0" ref="R6:R28">20+345*LOG10(8*(K6)+1)</f>
        <v>781.3549272309881</v>
      </c>
    </row>
    <row r="7" spans="1:18" ht="15">
      <c r="A7" s="6"/>
      <c r="E7" s="21" t="s">
        <v>27</v>
      </c>
      <c r="F7" s="7">
        <f>0.219/0.214/0.005</f>
        <v>204.6728971962617</v>
      </c>
      <c r="G7" t="s">
        <v>15</v>
      </c>
      <c r="K7" s="33">
        <v>30</v>
      </c>
      <c r="L7">
        <v>84</v>
      </c>
      <c r="M7">
        <v>139</v>
      </c>
      <c r="N7">
        <v>188</v>
      </c>
      <c r="O7">
        <v>232</v>
      </c>
      <c r="P7">
        <v>306</v>
      </c>
      <c r="Q7">
        <v>421</v>
      </c>
      <c r="R7" s="7">
        <f t="shared" si="0"/>
        <v>841.7958796883296</v>
      </c>
    </row>
    <row r="8" spans="1:18" ht="12">
      <c r="A8" s="6"/>
      <c r="E8" s="21" t="s">
        <v>16</v>
      </c>
      <c r="F8" s="7">
        <v>10</v>
      </c>
      <c r="G8" t="s">
        <v>17</v>
      </c>
      <c r="H8" s="7">
        <f>D373</f>
        <v>610.3495727918998</v>
      </c>
      <c r="K8" s="33">
        <v>40</v>
      </c>
      <c r="L8">
        <v>108</v>
      </c>
      <c r="M8">
        <v>181</v>
      </c>
      <c r="N8">
        <v>244</v>
      </c>
      <c r="O8">
        <v>298</v>
      </c>
      <c r="P8">
        <v>388</v>
      </c>
      <c r="Q8">
        <v>514</v>
      </c>
      <c r="R8" s="7">
        <f t="shared" si="0"/>
        <v>884.7442361796808</v>
      </c>
    </row>
    <row r="9" spans="11:18" ht="12">
      <c r="K9" s="33">
        <v>50</v>
      </c>
      <c r="L9">
        <v>132</v>
      </c>
      <c r="M9">
        <v>222</v>
      </c>
      <c r="N9">
        <v>296</v>
      </c>
      <c r="O9">
        <v>359</v>
      </c>
      <c r="P9">
        <v>459</v>
      </c>
      <c r="Q9">
        <v>589</v>
      </c>
      <c r="R9" s="7">
        <f t="shared" si="0"/>
        <v>918.0848085539628</v>
      </c>
    </row>
    <row r="10" spans="1:18" ht="12">
      <c r="A10" s="4" t="s">
        <v>0</v>
      </c>
      <c r="B10" s="4" t="s">
        <v>7</v>
      </c>
      <c r="C10" s="4" t="s">
        <v>7</v>
      </c>
      <c r="D10" s="15" t="s">
        <v>9</v>
      </c>
      <c r="E10" s="4" t="s">
        <v>8</v>
      </c>
      <c r="K10" s="33">
        <v>60</v>
      </c>
      <c r="L10">
        <v>156</v>
      </c>
      <c r="M10">
        <v>260</v>
      </c>
      <c r="N10">
        <v>345</v>
      </c>
      <c r="O10">
        <v>414</v>
      </c>
      <c r="P10">
        <v>520</v>
      </c>
      <c r="Q10">
        <v>650</v>
      </c>
      <c r="R10" s="7">
        <f t="shared" si="0"/>
        <v>945.340051348972</v>
      </c>
    </row>
    <row r="11" spans="2:18" ht="15">
      <c r="B11" s="4" t="s">
        <v>19</v>
      </c>
      <c r="C11" s="4" t="s">
        <v>19</v>
      </c>
      <c r="D11" s="22" t="s">
        <v>1</v>
      </c>
      <c r="E11" s="1" t="s">
        <v>14</v>
      </c>
      <c r="F11" s="1" t="s">
        <v>38</v>
      </c>
      <c r="G11" s="14" t="s">
        <v>3</v>
      </c>
      <c r="H11" s="1" t="s">
        <v>32</v>
      </c>
      <c r="I11" s="19" t="s">
        <v>41</v>
      </c>
      <c r="K11" s="33">
        <v>70</v>
      </c>
      <c r="L11">
        <v>179</v>
      </c>
      <c r="M11">
        <v>298</v>
      </c>
      <c r="N11">
        <v>391</v>
      </c>
      <c r="O11">
        <v>465</v>
      </c>
      <c r="P11">
        <v>573</v>
      </c>
      <c r="Q11">
        <v>699</v>
      </c>
      <c r="R11" s="7">
        <f t="shared" si="0"/>
        <v>968.3921871333757</v>
      </c>
    </row>
    <row r="12" spans="2:18" ht="12">
      <c r="B12" s="4" t="s">
        <v>18</v>
      </c>
      <c r="C12" s="4" t="s">
        <v>40</v>
      </c>
      <c r="D12" s="16" t="s">
        <v>20</v>
      </c>
      <c r="E12" s="14" t="s">
        <v>20</v>
      </c>
      <c r="F12" s="14" t="s">
        <v>20</v>
      </c>
      <c r="G12" s="14" t="s">
        <v>33</v>
      </c>
      <c r="H12" s="4" t="s">
        <v>34</v>
      </c>
      <c r="I12" s="20" t="s">
        <v>20</v>
      </c>
      <c r="K12" s="33">
        <v>80</v>
      </c>
      <c r="L12">
        <v>202</v>
      </c>
      <c r="M12">
        <v>333</v>
      </c>
      <c r="N12">
        <v>433</v>
      </c>
      <c r="O12">
        <v>510</v>
      </c>
      <c r="P12">
        <v>620</v>
      </c>
      <c r="Q12">
        <v>730</v>
      </c>
      <c r="R12" s="7">
        <f t="shared" si="0"/>
        <v>988.366020183992</v>
      </c>
    </row>
    <row r="13" spans="1:18" ht="12">
      <c r="A13" s="23">
        <v>0</v>
      </c>
      <c r="B13" s="23">
        <v>0</v>
      </c>
      <c r="C13" s="24">
        <f>B13/60</f>
        <v>0</v>
      </c>
      <c r="D13" s="32">
        <v>20</v>
      </c>
      <c r="E13" s="24">
        <f aca="true" t="shared" si="1" ref="E13:E76">20+345*LOG(8*(B13)/60+1)</f>
        <v>20</v>
      </c>
      <c r="F13" s="5">
        <f aca="true" t="shared" si="2" ref="F13:F76">20+345*LOG(8*(B13+delta_t_p)/60+1)-E13</f>
        <v>126.95199092663503</v>
      </c>
      <c r="G13" s="25">
        <f aca="true" t="shared" si="3" ref="G13:G76">IF(steel_p&lt;&gt;1,IF(D13&lt;600,425+0.773*D13-0.00169*D13^2+0.00000222*D13^3,IF(D13&lt;735,666+13002/(738-D13),IF(D13&lt;900,545+17820/(D13-731),650))),450+0.28*D13-0.000291*D13^2+0.000000134*D13^3)</f>
        <v>439.80176</v>
      </c>
      <c r="H13" s="29">
        <f aca="true" t="shared" si="4" ref="H13:H76">(ro_p*c_p)/(7850*G13)*dp*fatt_sez_prot</f>
        <v>1.3251044309335809</v>
      </c>
      <c r="I13" s="26">
        <f aca="true" t="shared" si="5" ref="I13:I76">lam_p/dp*fatt_sez_prot/(7850*G13)*(E13-D13)/(1+H13/3)*delta_t_p-(EXP(H13/10)-1)*F13</f>
        <v>-17.9879467784461</v>
      </c>
      <c r="K13" s="33">
        <v>90</v>
      </c>
      <c r="L13">
        <v>225</v>
      </c>
      <c r="M13">
        <v>367</v>
      </c>
      <c r="N13">
        <v>472</v>
      </c>
      <c r="O13">
        <v>552</v>
      </c>
      <c r="P13">
        <v>661</v>
      </c>
      <c r="Q13">
        <v>743</v>
      </c>
      <c r="R13" s="7">
        <f t="shared" si="0"/>
        <v>1005.987666328203</v>
      </c>
    </row>
    <row r="14" spans="1:18" ht="12">
      <c r="A14" s="23">
        <v>1</v>
      </c>
      <c r="B14" s="23">
        <f aca="true" t="shared" si="6" ref="B14:B77">B13+delta_t_p</f>
        <v>10</v>
      </c>
      <c r="C14" s="24">
        <f aca="true" t="shared" si="7" ref="C14:C77">B14/60</f>
        <v>0.16666666666666666</v>
      </c>
      <c r="D14" s="32">
        <f>D13+IF(AND(I13&lt;0,F13&gt;0),0,I13)</f>
        <v>20</v>
      </c>
      <c r="E14" s="24">
        <f t="shared" si="1"/>
        <v>146.95199092663503</v>
      </c>
      <c r="F14" s="5">
        <f t="shared" si="2"/>
        <v>67.72165257466904</v>
      </c>
      <c r="G14" s="25">
        <f t="shared" si="3"/>
        <v>439.80176</v>
      </c>
      <c r="H14" s="29">
        <f t="shared" si="4"/>
        <v>1.3251044309335809</v>
      </c>
      <c r="I14" s="26">
        <f t="shared" si="5"/>
        <v>-8.978970217438867</v>
      </c>
      <c r="K14" s="33">
        <v>100</v>
      </c>
      <c r="L14">
        <v>247</v>
      </c>
      <c r="M14">
        <v>399</v>
      </c>
      <c r="N14">
        <v>509</v>
      </c>
      <c r="O14">
        <v>589</v>
      </c>
      <c r="P14">
        <v>695</v>
      </c>
      <c r="Q14">
        <v>773</v>
      </c>
      <c r="R14" s="7">
        <f t="shared" si="0"/>
        <v>1021.753218049062</v>
      </c>
    </row>
    <row r="15" spans="1:18" ht="12">
      <c r="A15" s="23">
        <v>2</v>
      </c>
      <c r="B15" s="23">
        <f t="shared" si="6"/>
        <v>20</v>
      </c>
      <c r="C15" s="24">
        <f t="shared" si="7"/>
        <v>0.3333333333333333</v>
      </c>
      <c r="D15" s="32">
        <f aca="true" t="shared" si="8" ref="D15:D78">D14+IF(AND(I14&lt;0,F14&gt;0),0,I14)</f>
        <v>20</v>
      </c>
      <c r="E15" s="24">
        <f t="shared" si="1"/>
        <v>214.67364350130407</v>
      </c>
      <c r="F15" s="5">
        <f t="shared" si="2"/>
        <v>46.471007994622425</v>
      </c>
      <c r="G15" s="25">
        <f t="shared" si="3"/>
        <v>439.80176</v>
      </c>
      <c r="H15" s="29">
        <f t="shared" si="4"/>
        <v>1.3251044309335809</v>
      </c>
      <c r="I15" s="26">
        <f t="shared" si="5"/>
        <v>-5.639039176720722</v>
      </c>
      <c r="K15" s="33">
        <v>110</v>
      </c>
      <c r="L15">
        <v>268</v>
      </c>
      <c r="M15">
        <v>430</v>
      </c>
      <c r="N15">
        <v>542</v>
      </c>
      <c r="O15">
        <v>623</v>
      </c>
      <c r="P15">
        <v>721</v>
      </c>
      <c r="Q15">
        <v>816</v>
      </c>
      <c r="R15" s="7">
        <f t="shared" si="0"/>
        <v>1036.0166884021564</v>
      </c>
    </row>
    <row r="16" spans="1:18" ht="12">
      <c r="A16" s="23">
        <v>3</v>
      </c>
      <c r="B16" s="23">
        <f t="shared" si="6"/>
        <v>30</v>
      </c>
      <c r="C16" s="24">
        <f t="shared" si="7"/>
        <v>0.5</v>
      </c>
      <c r="D16" s="32">
        <f t="shared" si="8"/>
        <v>20</v>
      </c>
      <c r="E16" s="24">
        <f t="shared" si="1"/>
        <v>261.1446514959265</v>
      </c>
      <c r="F16" s="5">
        <f t="shared" si="2"/>
        <v>35.41850795451592</v>
      </c>
      <c r="G16" s="25">
        <f t="shared" si="3"/>
        <v>439.80176</v>
      </c>
      <c r="H16" s="29">
        <f t="shared" si="4"/>
        <v>1.3251044309335809</v>
      </c>
      <c r="I16" s="26">
        <f t="shared" si="5"/>
        <v>-3.8473019168779063</v>
      </c>
      <c r="K16" s="33">
        <v>120</v>
      </c>
      <c r="L16">
        <v>289</v>
      </c>
      <c r="M16">
        <v>459</v>
      </c>
      <c r="N16">
        <v>573</v>
      </c>
      <c r="O16">
        <v>654</v>
      </c>
      <c r="P16">
        <v>734</v>
      </c>
      <c r="Q16">
        <v>859</v>
      </c>
      <c r="R16" s="7">
        <f t="shared" si="0"/>
        <v>1049.039568745648</v>
      </c>
    </row>
    <row r="17" spans="1:18" ht="12">
      <c r="A17" s="23">
        <v>4</v>
      </c>
      <c r="B17" s="23">
        <f t="shared" si="6"/>
        <v>40</v>
      </c>
      <c r="C17" s="24">
        <f t="shared" si="7"/>
        <v>0.6666666666666666</v>
      </c>
      <c r="D17" s="32">
        <f t="shared" si="8"/>
        <v>20</v>
      </c>
      <c r="E17" s="24">
        <f t="shared" si="1"/>
        <v>296.5631594504424</v>
      </c>
      <c r="F17" s="5">
        <f t="shared" si="2"/>
        <v>28.626111097343596</v>
      </c>
      <c r="G17" s="25">
        <f t="shared" si="3"/>
        <v>439.80176</v>
      </c>
      <c r="H17" s="29">
        <f t="shared" si="4"/>
        <v>1.3251044309335809</v>
      </c>
      <c r="I17" s="26">
        <f t="shared" si="5"/>
        <v>-2.71286192621421</v>
      </c>
      <c r="K17" s="33">
        <v>130</v>
      </c>
      <c r="L17">
        <v>310</v>
      </c>
      <c r="M17">
        <v>486</v>
      </c>
      <c r="N17">
        <v>602</v>
      </c>
      <c r="O17">
        <v>681</v>
      </c>
      <c r="P17">
        <v>744</v>
      </c>
      <c r="Q17">
        <v>900</v>
      </c>
      <c r="R17" s="7">
        <f t="shared" si="0"/>
        <v>1061.0205016811349</v>
      </c>
    </row>
    <row r="18" spans="1:18" ht="12">
      <c r="A18" s="23">
        <v>5</v>
      </c>
      <c r="B18" s="23">
        <f t="shared" si="6"/>
        <v>50</v>
      </c>
      <c r="C18" s="24">
        <f t="shared" si="7"/>
        <v>0.8333333333333334</v>
      </c>
      <c r="D18" s="32">
        <f t="shared" si="8"/>
        <v>20</v>
      </c>
      <c r="E18" s="24">
        <f t="shared" si="1"/>
        <v>325.189270547786</v>
      </c>
      <c r="F18" s="5">
        <f t="shared" si="2"/>
        <v>24.024395208781073</v>
      </c>
      <c r="G18" s="25">
        <f t="shared" si="3"/>
        <v>439.80176</v>
      </c>
      <c r="H18" s="29">
        <f t="shared" si="4"/>
        <v>1.3251044309335809</v>
      </c>
      <c r="I18" s="26">
        <f t="shared" si="5"/>
        <v>-1.9218105644703511</v>
      </c>
      <c r="K18" s="33">
        <v>140</v>
      </c>
      <c r="L18">
        <v>330</v>
      </c>
      <c r="M18">
        <v>512</v>
      </c>
      <c r="N18">
        <v>629</v>
      </c>
      <c r="O18">
        <v>705</v>
      </c>
      <c r="P18">
        <v>765</v>
      </c>
      <c r="Q18">
        <v>935</v>
      </c>
      <c r="R18" s="7">
        <f t="shared" si="0"/>
        <v>1072.1139363452658</v>
      </c>
    </row>
    <row r="19" spans="1:18" ht="12">
      <c r="A19" s="23">
        <v>6</v>
      </c>
      <c r="B19" s="23">
        <f t="shared" si="6"/>
        <v>60</v>
      </c>
      <c r="C19" s="24">
        <f t="shared" si="7"/>
        <v>1</v>
      </c>
      <c r="D19" s="32">
        <f t="shared" si="8"/>
        <v>20</v>
      </c>
      <c r="E19" s="24">
        <f t="shared" si="1"/>
        <v>349.2136657565671</v>
      </c>
      <c r="F19" s="5">
        <f t="shared" si="2"/>
        <v>20.69928573797347</v>
      </c>
      <c r="G19" s="25">
        <f t="shared" si="3"/>
        <v>439.80176</v>
      </c>
      <c r="H19" s="29">
        <f t="shared" si="4"/>
        <v>1.3251044309335809</v>
      </c>
      <c r="I19" s="26">
        <f t="shared" si="5"/>
        <v>-1.3339921565967634</v>
      </c>
      <c r="K19" s="33">
        <v>150</v>
      </c>
      <c r="L19">
        <v>349</v>
      </c>
      <c r="M19">
        <v>537</v>
      </c>
      <c r="N19">
        <v>654</v>
      </c>
      <c r="O19">
        <v>723</v>
      </c>
      <c r="P19">
        <v>795</v>
      </c>
      <c r="Q19">
        <v>965</v>
      </c>
      <c r="R19" s="7">
        <f t="shared" si="0"/>
        <v>1082.4423375540025</v>
      </c>
    </row>
    <row r="20" spans="1:18" ht="12">
      <c r="A20" s="23">
        <v>7</v>
      </c>
      <c r="B20" s="23">
        <f t="shared" si="6"/>
        <v>70</v>
      </c>
      <c r="C20" s="24">
        <f t="shared" si="7"/>
        <v>1.1666666666666667</v>
      </c>
      <c r="D20" s="32">
        <f t="shared" si="8"/>
        <v>20</v>
      </c>
      <c r="E20" s="24">
        <f t="shared" si="1"/>
        <v>369.91295149454055</v>
      </c>
      <c r="F20" s="5">
        <f t="shared" si="2"/>
        <v>18.18369092802095</v>
      </c>
      <c r="G20" s="25">
        <f t="shared" si="3"/>
        <v>439.80176</v>
      </c>
      <c r="H20" s="29">
        <f t="shared" si="4"/>
        <v>1.3251044309335809</v>
      </c>
      <c r="I20" s="26">
        <f t="shared" si="5"/>
        <v>-0.8770238724962716</v>
      </c>
      <c r="K20" s="33">
        <v>160</v>
      </c>
      <c r="L20">
        <v>368</v>
      </c>
      <c r="M20">
        <v>560</v>
      </c>
      <c r="N20">
        <v>677</v>
      </c>
      <c r="O20">
        <v>733</v>
      </c>
      <c r="P20">
        <v>828</v>
      </c>
      <c r="Q20">
        <v>990</v>
      </c>
      <c r="R20" s="7">
        <f t="shared" si="0"/>
        <v>1092.1044497619168</v>
      </c>
    </row>
    <row r="21" spans="1:18" ht="12">
      <c r="A21" s="23">
        <v>8</v>
      </c>
      <c r="B21" s="23">
        <f t="shared" si="6"/>
        <v>80</v>
      </c>
      <c r="C21" s="24">
        <f t="shared" si="7"/>
        <v>1.3333333333333333</v>
      </c>
      <c r="D21" s="32">
        <f t="shared" si="8"/>
        <v>20</v>
      </c>
      <c r="E21" s="24">
        <f t="shared" si="1"/>
        <v>388.0966424225615</v>
      </c>
      <c r="F21" s="5">
        <f t="shared" si="2"/>
        <v>16.21381412329714</v>
      </c>
      <c r="G21" s="25">
        <f t="shared" si="3"/>
        <v>439.80176</v>
      </c>
      <c r="H21" s="29">
        <f t="shared" si="4"/>
        <v>1.3251044309335809</v>
      </c>
      <c r="I21" s="26">
        <f t="shared" si="5"/>
        <v>-0.5095965045703135</v>
      </c>
      <c r="K21" s="33">
        <v>170</v>
      </c>
      <c r="L21">
        <v>386</v>
      </c>
      <c r="M21">
        <v>582</v>
      </c>
      <c r="N21">
        <v>697</v>
      </c>
      <c r="O21">
        <v>739</v>
      </c>
      <c r="P21">
        <v>861</v>
      </c>
      <c r="Q21">
        <v>1013</v>
      </c>
      <c r="R21" s="7">
        <f t="shared" si="0"/>
        <v>1101.1810531951505</v>
      </c>
    </row>
    <row r="22" spans="1:18" ht="12">
      <c r="A22" s="23">
        <v>9</v>
      </c>
      <c r="B22" s="23">
        <f t="shared" si="6"/>
        <v>90</v>
      </c>
      <c r="C22" s="24">
        <f t="shared" si="7"/>
        <v>1.5</v>
      </c>
      <c r="D22" s="32">
        <f t="shared" si="8"/>
        <v>20</v>
      </c>
      <c r="E22" s="24">
        <f t="shared" si="1"/>
        <v>404.31045654585864</v>
      </c>
      <c r="F22" s="5">
        <f t="shared" si="2"/>
        <v>14.62932775081515</v>
      </c>
      <c r="G22" s="25">
        <f t="shared" si="3"/>
        <v>439.80176</v>
      </c>
      <c r="H22" s="29">
        <f t="shared" si="4"/>
        <v>1.3251044309335809</v>
      </c>
      <c r="I22" s="26">
        <f t="shared" si="5"/>
        <v>-0.20634267156647512</v>
      </c>
      <c r="K22" s="33">
        <v>180</v>
      </c>
      <c r="L22">
        <v>404</v>
      </c>
      <c r="M22">
        <v>603</v>
      </c>
      <c r="N22">
        <v>714</v>
      </c>
      <c r="O22">
        <v>751</v>
      </c>
      <c r="P22">
        <v>892</v>
      </c>
      <c r="Q22">
        <v>1032</v>
      </c>
      <c r="R22" s="7">
        <f t="shared" si="0"/>
        <v>1109.7390733808263</v>
      </c>
    </row>
    <row r="23" spans="1:18" ht="12">
      <c r="A23" s="23">
        <v>10</v>
      </c>
      <c r="B23" s="23">
        <f t="shared" si="6"/>
        <v>100</v>
      </c>
      <c r="C23" s="24">
        <f t="shared" si="7"/>
        <v>1.6666666666666667</v>
      </c>
      <c r="D23" s="32">
        <f t="shared" si="8"/>
        <v>20</v>
      </c>
      <c r="E23" s="24">
        <f t="shared" si="1"/>
        <v>418.9397842966738</v>
      </c>
      <c r="F23" s="5">
        <f t="shared" si="2"/>
        <v>13.327143812865131</v>
      </c>
      <c r="G23" s="25">
        <f t="shared" si="3"/>
        <v>439.80176</v>
      </c>
      <c r="H23" s="29">
        <f t="shared" si="4"/>
        <v>1.3251044309335809</v>
      </c>
      <c r="I23" s="26">
        <f t="shared" si="5"/>
        <v>0.04921600737656684</v>
      </c>
      <c r="K23" s="33">
        <v>190</v>
      </c>
      <c r="L23">
        <v>422</v>
      </c>
      <c r="M23">
        <v>623</v>
      </c>
      <c r="N23">
        <v>727</v>
      </c>
      <c r="O23">
        <v>769</v>
      </c>
      <c r="P23">
        <v>921</v>
      </c>
      <c r="Q23">
        <v>1049</v>
      </c>
      <c r="R23" s="7">
        <f t="shared" si="0"/>
        <v>1117.8345788482843</v>
      </c>
    </row>
    <row r="24" spans="1:18" ht="12">
      <c r="A24" s="23">
        <v>11</v>
      </c>
      <c r="B24" s="23">
        <f t="shared" si="6"/>
        <v>110</v>
      </c>
      <c r="C24" s="24">
        <f t="shared" si="7"/>
        <v>1.8333333333333333</v>
      </c>
      <c r="D24" s="32">
        <f t="shared" si="8"/>
        <v>20.049216007376568</v>
      </c>
      <c r="E24" s="24">
        <f t="shared" si="1"/>
        <v>432.2669281095389</v>
      </c>
      <c r="F24" s="5">
        <f t="shared" si="2"/>
        <v>12.237949765965539</v>
      </c>
      <c r="G24" s="25">
        <f t="shared" si="3"/>
        <v>439.83660431240685</v>
      </c>
      <c r="H24" s="29">
        <f t="shared" si="4"/>
        <v>1.3249994547849149</v>
      </c>
      <c r="I24" s="26">
        <f t="shared" si="5"/>
        <v>0.26806919190968403</v>
      </c>
      <c r="K24" s="33">
        <v>200</v>
      </c>
      <c r="L24">
        <v>439</v>
      </c>
      <c r="M24">
        <v>642</v>
      </c>
      <c r="N24">
        <v>734</v>
      </c>
      <c r="O24">
        <v>792</v>
      </c>
      <c r="P24">
        <v>948</v>
      </c>
      <c r="Q24">
        <v>1065</v>
      </c>
      <c r="R24" s="7">
        <f t="shared" si="0"/>
        <v>1125.5150095121585</v>
      </c>
    </row>
    <row r="25" spans="1:18" ht="12">
      <c r="A25" s="23">
        <v>12</v>
      </c>
      <c r="B25" s="23">
        <f t="shared" si="6"/>
        <v>120</v>
      </c>
      <c r="C25" s="24">
        <f t="shared" si="7"/>
        <v>2</v>
      </c>
      <c r="D25" s="32">
        <f t="shared" si="8"/>
        <v>20.317285199286253</v>
      </c>
      <c r="E25" s="24">
        <f t="shared" si="1"/>
        <v>444.50487787550446</v>
      </c>
      <c r="F25" s="5">
        <f t="shared" si="2"/>
        <v>11.313417121726104</v>
      </c>
      <c r="G25" s="25">
        <f t="shared" si="3"/>
        <v>440.0262615753599</v>
      </c>
      <c r="H25" s="29">
        <f t="shared" si="4"/>
        <v>1.324428362120788</v>
      </c>
      <c r="I25" s="26">
        <f t="shared" si="5"/>
        <v>0.4573091978115009</v>
      </c>
      <c r="K25" s="33">
        <v>210</v>
      </c>
      <c r="L25">
        <v>455</v>
      </c>
      <c r="M25">
        <v>660</v>
      </c>
      <c r="N25">
        <v>738</v>
      </c>
      <c r="O25">
        <v>817</v>
      </c>
      <c r="P25">
        <v>972</v>
      </c>
      <c r="Q25">
        <v>1078</v>
      </c>
      <c r="R25" s="7">
        <f t="shared" si="0"/>
        <v>1132.8208611366174</v>
      </c>
    </row>
    <row r="26" spans="1:18" ht="12">
      <c r="A26" s="23">
        <v>13</v>
      </c>
      <c r="B26" s="23">
        <f t="shared" si="6"/>
        <v>130</v>
      </c>
      <c r="C26" s="24">
        <f t="shared" si="7"/>
        <v>2.1666666666666665</v>
      </c>
      <c r="D26" s="32">
        <f t="shared" si="8"/>
        <v>20.774594397097754</v>
      </c>
      <c r="E26" s="24">
        <f t="shared" si="1"/>
        <v>455.81829499723057</v>
      </c>
      <c r="F26" s="5">
        <f t="shared" si="2"/>
        <v>10.518816141025695</v>
      </c>
      <c r="G26" s="25">
        <f t="shared" si="3"/>
        <v>440.34928936442026</v>
      </c>
      <c r="H26" s="29">
        <f t="shared" si="4"/>
        <v>1.3234567989187624</v>
      </c>
      <c r="I26" s="26">
        <f t="shared" si="5"/>
        <v>0.6226339024861951</v>
      </c>
      <c r="K26" s="33">
        <v>220</v>
      </c>
      <c r="L26">
        <v>471</v>
      </c>
      <c r="M26">
        <v>677</v>
      </c>
      <c r="N26">
        <v>747</v>
      </c>
      <c r="O26">
        <v>843</v>
      </c>
      <c r="P26">
        <v>993</v>
      </c>
      <c r="Q26">
        <v>1090</v>
      </c>
      <c r="R26" s="7">
        <f t="shared" si="0"/>
        <v>1139.7869778087106</v>
      </c>
    </row>
    <row r="27" spans="1:18" ht="12">
      <c r="A27" s="23">
        <v>14</v>
      </c>
      <c r="B27" s="23">
        <f t="shared" si="6"/>
        <v>140</v>
      </c>
      <c r="C27" s="24">
        <f t="shared" si="7"/>
        <v>2.3333333333333335</v>
      </c>
      <c r="D27" s="32">
        <f t="shared" si="8"/>
        <v>21.39722829958395</v>
      </c>
      <c r="E27" s="24">
        <f t="shared" si="1"/>
        <v>466.33711113825626</v>
      </c>
      <c r="F27" s="5">
        <f t="shared" si="2"/>
        <v>9.828545544945882</v>
      </c>
      <c r="G27" s="25">
        <f t="shared" si="3"/>
        <v>440.78805385628067</v>
      </c>
      <c r="H27" s="29">
        <f t="shared" si="4"/>
        <v>1.3221394178218913</v>
      </c>
      <c r="I27" s="26">
        <f t="shared" si="5"/>
        <v>0.7683171512366</v>
      </c>
      <c r="K27" s="33">
        <v>230</v>
      </c>
      <c r="L27">
        <v>487</v>
      </c>
      <c r="M27">
        <v>692</v>
      </c>
      <c r="N27">
        <v>760</v>
      </c>
      <c r="O27">
        <v>869</v>
      </c>
      <c r="P27">
        <v>1013</v>
      </c>
      <c r="Q27">
        <v>1101</v>
      </c>
      <c r="R27" s="7">
        <f t="shared" si="0"/>
        <v>1146.443557033885</v>
      </c>
    </row>
    <row r="28" spans="1:18" ht="12">
      <c r="A28" s="23">
        <v>15</v>
      </c>
      <c r="B28" s="23">
        <f t="shared" si="6"/>
        <v>150</v>
      </c>
      <c r="C28" s="24">
        <f t="shared" si="7"/>
        <v>2.5</v>
      </c>
      <c r="D28" s="32">
        <f t="shared" si="8"/>
        <v>22.165545450820552</v>
      </c>
      <c r="E28" s="24">
        <f t="shared" si="1"/>
        <v>476.16565668320214</v>
      </c>
      <c r="F28" s="5">
        <f t="shared" si="2"/>
        <v>9.223317370299469</v>
      </c>
      <c r="G28" s="25">
        <f t="shared" si="3"/>
        <v>441.32782657013433</v>
      </c>
      <c r="H28" s="29">
        <f t="shared" si="4"/>
        <v>1.3205223550882836</v>
      </c>
      <c r="I28" s="26">
        <f t="shared" si="5"/>
        <v>0.8976350901743657</v>
      </c>
      <c r="K28" s="33">
        <v>240</v>
      </c>
      <c r="L28">
        <v>502</v>
      </c>
      <c r="M28">
        <v>706</v>
      </c>
      <c r="N28">
        <v>777</v>
      </c>
      <c r="O28">
        <v>893</v>
      </c>
      <c r="P28">
        <v>1031</v>
      </c>
      <c r="Q28">
        <v>1112</v>
      </c>
      <c r="R28" s="7">
        <f t="shared" si="0"/>
        <v>1152.8169408772842</v>
      </c>
    </row>
    <row r="29" spans="1:9" ht="12">
      <c r="A29" s="23">
        <v>16</v>
      </c>
      <c r="B29" s="23">
        <f t="shared" si="6"/>
        <v>160</v>
      </c>
      <c r="C29" s="24">
        <f t="shared" si="7"/>
        <v>2.6666666666666665</v>
      </c>
      <c r="D29" s="32">
        <f t="shared" si="8"/>
        <v>23.063180540994917</v>
      </c>
      <c r="E29" s="24">
        <f t="shared" si="1"/>
        <v>485.3889740535016</v>
      </c>
      <c r="F29" s="5">
        <f t="shared" si="2"/>
        <v>8.688323376295841</v>
      </c>
      <c r="G29" s="25">
        <f t="shared" si="3"/>
        <v>441.9561441027347</v>
      </c>
      <c r="H29" s="29">
        <f t="shared" si="4"/>
        <v>1.3186450028691463</v>
      </c>
      <c r="I29" s="26">
        <f t="shared" si="5"/>
        <v>1.0131467608975198</v>
      </c>
    </row>
    <row r="30" spans="1:9" ht="12">
      <c r="A30" s="23">
        <v>17</v>
      </c>
      <c r="B30" s="23">
        <f t="shared" si="6"/>
        <v>170</v>
      </c>
      <c r="C30" s="24">
        <f t="shared" si="7"/>
        <v>2.8333333333333335</v>
      </c>
      <c r="D30" s="32">
        <f t="shared" si="8"/>
        <v>24.076327301892437</v>
      </c>
      <c r="E30" s="24">
        <f t="shared" si="1"/>
        <v>494.07729742979745</v>
      </c>
      <c r="F30" s="5">
        <f t="shared" si="2"/>
        <v>8.212005562055538</v>
      </c>
      <c r="G30" s="25">
        <f t="shared" si="3"/>
        <v>442.6623425038695</v>
      </c>
      <c r="H30" s="29">
        <f t="shared" si="4"/>
        <v>1.3165413114021394</v>
      </c>
      <c r="I30" s="26">
        <f t="shared" si="5"/>
        <v>1.1168841921461024</v>
      </c>
    </row>
    <row r="31" spans="1:9" ht="12">
      <c r="A31" s="23">
        <v>18</v>
      </c>
      <c r="B31" s="23">
        <f t="shared" si="6"/>
        <v>180</v>
      </c>
      <c r="C31" s="24">
        <f t="shared" si="7"/>
        <v>3</v>
      </c>
      <c r="D31" s="32">
        <f t="shared" si="8"/>
        <v>25.19321149403854</v>
      </c>
      <c r="E31" s="24">
        <f t="shared" si="1"/>
        <v>502.289302991853</v>
      </c>
      <c r="F31" s="5">
        <f t="shared" si="2"/>
        <v>7.7852106250657584</v>
      </c>
      <c r="G31" s="25">
        <f t="shared" si="3"/>
        <v>443.4372109992085</v>
      </c>
      <c r="H31" s="29">
        <f t="shared" si="4"/>
        <v>1.3142407683721147</v>
      </c>
      <c r="I31" s="26">
        <f t="shared" si="5"/>
        <v>1.2104844658814753</v>
      </c>
    </row>
    <row r="32" spans="1:9" ht="12">
      <c r="A32" s="23">
        <v>19</v>
      </c>
      <c r="B32" s="23">
        <f t="shared" si="6"/>
        <v>190</v>
      </c>
      <c r="C32" s="24">
        <f t="shared" si="7"/>
        <v>3.1666666666666665</v>
      </c>
      <c r="D32" s="32">
        <f t="shared" si="8"/>
        <v>26.403695959920015</v>
      </c>
      <c r="E32" s="24">
        <f t="shared" si="1"/>
        <v>510.07451361691875</v>
      </c>
      <c r="F32" s="5">
        <f t="shared" si="2"/>
        <v>7.400595374543229</v>
      </c>
      <c r="G32" s="25">
        <f t="shared" si="3"/>
        <v>444.2727293458541</v>
      </c>
      <c r="H32" s="29">
        <f t="shared" si="4"/>
        <v>1.3117691508242602</v>
      </c>
      <c r="I32" s="26">
        <f t="shared" si="5"/>
        <v>1.2952835278287618</v>
      </c>
    </row>
    <row r="33" spans="1:9" ht="12">
      <c r="A33" s="23">
        <v>20</v>
      </c>
      <c r="B33" s="23">
        <f t="shared" si="6"/>
        <v>200</v>
      </c>
      <c r="C33" s="24">
        <f t="shared" si="7"/>
        <v>3.3333333333333335</v>
      </c>
      <c r="D33" s="32">
        <f t="shared" si="8"/>
        <v>27.698979487748776</v>
      </c>
      <c r="E33" s="24">
        <f t="shared" si="1"/>
        <v>517.475108991462</v>
      </c>
      <c r="F33" s="5">
        <f t="shared" si="2"/>
        <v>7.052200283677848</v>
      </c>
      <c r="G33" s="25">
        <f t="shared" si="3"/>
        <v>445.1618651052298</v>
      </c>
      <c r="H33" s="29">
        <f t="shared" si="4"/>
        <v>1.3091491131447792</v>
      </c>
      <c r="I33" s="26">
        <f t="shared" si="5"/>
        <v>1.372384148304294</v>
      </c>
    </row>
    <row r="34" spans="1:9" ht="12">
      <c r="A34" s="23">
        <v>21</v>
      </c>
      <c r="B34" s="23">
        <f t="shared" si="6"/>
        <v>210</v>
      </c>
      <c r="C34" s="24">
        <f t="shared" si="7"/>
        <v>3.5</v>
      </c>
      <c r="D34" s="32">
        <f t="shared" si="8"/>
        <v>29.07136363605307</v>
      </c>
      <c r="E34" s="24">
        <f t="shared" si="1"/>
        <v>524.5273092751398</v>
      </c>
      <c r="F34" s="5">
        <f t="shared" si="2"/>
        <v>6.735138197353876</v>
      </c>
      <c r="G34" s="25">
        <f t="shared" si="3"/>
        <v>446.09841469671574</v>
      </c>
      <c r="H34" s="29">
        <f t="shared" si="4"/>
        <v>1.3064006544488578</v>
      </c>
      <c r="I34" s="26">
        <f t="shared" si="5"/>
        <v>1.4427060298543397</v>
      </c>
    </row>
    <row r="35" spans="1:9" ht="12">
      <c r="A35" s="23">
        <v>22</v>
      </c>
      <c r="B35" s="23">
        <f t="shared" si="6"/>
        <v>220</v>
      </c>
      <c r="C35" s="24">
        <f t="shared" si="7"/>
        <v>3.6666666666666665</v>
      </c>
      <c r="D35" s="32">
        <f t="shared" si="8"/>
        <v>30.51406966590741</v>
      </c>
      <c r="E35" s="24">
        <f t="shared" si="1"/>
        <v>531.2624474724937</v>
      </c>
      <c r="F35" s="5">
        <f t="shared" si="2"/>
        <v>6.445363473875318</v>
      </c>
      <c r="G35" s="25">
        <f t="shared" si="3"/>
        <v>447.0768770111828</v>
      </c>
      <c r="H35" s="29">
        <f t="shared" si="4"/>
        <v>1.3035414956023552</v>
      </c>
      <c r="I35" s="26">
        <f t="shared" si="5"/>
        <v>1.5070233407823515</v>
      </c>
    </row>
    <row r="36" spans="1:9" ht="12">
      <c r="A36" s="23">
        <v>23</v>
      </c>
      <c r="B36" s="23">
        <f t="shared" si="6"/>
        <v>230</v>
      </c>
      <c r="C36" s="24">
        <f t="shared" si="7"/>
        <v>3.8333333333333335</v>
      </c>
      <c r="D36" s="32">
        <f t="shared" si="8"/>
        <v>32.02109300668976</v>
      </c>
      <c r="E36" s="24">
        <f t="shared" si="1"/>
        <v>537.707810946369</v>
      </c>
      <c r="F36" s="5">
        <f t="shared" si="2"/>
        <v>6.17949831150213</v>
      </c>
      <c r="G36" s="25">
        <f t="shared" si="3"/>
        <v>448.0923516284332</v>
      </c>
      <c r="H36" s="29">
        <f t="shared" si="4"/>
        <v>1.3005873873777751</v>
      </c>
      <c r="I36" s="26">
        <f t="shared" si="5"/>
        <v>1.5659932351420935</v>
      </c>
    </row>
    <row r="37" spans="1:9" ht="12">
      <c r="A37" s="23">
        <v>24</v>
      </c>
      <c r="B37" s="23">
        <f t="shared" si="6"/>
        <v>240</v>
      </c>
      <c r="C37" s="24">
        <f t="shared" si="7"/>
        <v>4</v>
      </c>
      <c r="D37" s="32">
        <f t="shared" si="8"/>
        <v>33.587086241831855</v>
      </c>
      <c r="E37" s="24">
        <f t="shared" si="1"/>
        <v>543.8873092578712</v>
      </c>
      <c r="F37" s="5">
        <f t="shared" si="2"/>
        <v>5.9347003871297375</v>
      </c>
      <c r="G37" s="25">
        <f t="shared" si="3"/>
        <v>449.1404558975085</v>
      </c>
      <c r="H37" s="29">
        <f t="shared" si="4"/>
        <v>1.2975523653148169</v>
      </c>
      <c r="I37" s="26">
        <f t="shared" si="5"/>
        <v>1.6201778075550077</v>
      </c>
    </row>
    <row r="38" spans="1:9" ht="12">
      <c r="A38" s="23">
        <v>25</v>
      </c>
      <c r="B38" s="23">
        <f t="shared" si="6"/>
        <v>250</v>
      </c>
      <c r="C38" s="24">
        <f t="shared" si="7"/>
        <v>4.166666666666667</v>
      </c>
      <c r="D38" s="32">
        <f t="shared" si="8"/>
        <v>35.207264049386865</v>
      </c>
      <c r="E38" s="24">
        <f t="shared" si="1"/>
        <v>549.8220096450009</v>
      </c>
      <c r="F38" s="5">
        <f t="shared" si="2"/>
        <v>5.708560778112883</v>
      </c>
      <c r="G38" s="25">
        <f t="shared" si="3"/>
        <v>450.21725667057393</v>
      </c>
      <c r="H38" s="29">
        <f t="shared" si="4"/>
        <v>1.2944489627478064</v>
      </c>
      <c r="I38" s="26">
        <f t="shared" si="5"/>
        <v>1.6700611961725391</v>
      </c>
    </row>
    <row r="39" spans="1:9" ht="12">
      <c r="A39" s="23">
        <v>26</v>
      </c>
      <c r="B39" s="23">
        <f t="shared" si="6"/>
        <v>260</v>
      </c>
      <c r="C39" s="24">
        <f t="shared" si="7"/>
        <v>4.333333333333333</v>
      </c>
      <c r="D39" s="32">
        <f t="shared" si="8"/>
        <v>36.877325245559405</v>
      </c>
      <c r="E39" s="24">
        <f t="shared" si="1"/>
        <v>555.5305704231138</v>
      </c>
      <c r="F39" s="5">
        <f t="shared" si="2"/>
        <v>5.499024379999469</v>
      </c>
      <c r="G39" s="25">
        <f t="shared" si="3"/>
        <v>451.3192135589556</v>
      </c>
      <c r="H39" s="29">
        <f t="shared" si="4"/>
        <v>1.2912883905667327</v>
      </c>
      <c r="I39" s="26">
        <f t="shared" si="5"/>
        <v>1.716063052024094</v>
      </c>
    </row>
    <row r="40" spans="1:9" ht="12">
      <c r="A40" s="23">
        <v>27</v>
      </c>
      <c r="B40" s="23">
        <f t="shared" si="6"/>
        <v>270</v>
      </c>
      <c r="C40" s="24">
        <f t="shared" si="7"/>
        <v>4.5</v>
      </c>
      <c r="D40" s="32">
        <f t="shared" si="8"/>
        <v>38.5933882975835</v>
      </c>
      <c r="E40" s="24">
        <f t="shared" si="1"/>
        <v>561.0295948031132</v>
      </c>
      <c r="F40" s="5">
        <f t="shared" si="2"/>
        <v>5.304327240599264</v>
      </c>
      <c r="G40" s="25">
        <f t="shared" si="3"/>
        <v>452.4431313504962</v>
      </c>
      <c r="H40" s="29">
        <f t="shared" si="4"/>
        <v>1.2880806902048425</v>
      </c>
      <c r="I40" s="26">
        <f t="shared" si="5"/>
        <v>1.7585492537171223</v>
      </c>
    </row>
    <row r="41" spans="1:9" ht="12">
      <c r="A41" s="23">
        <v>28</v>
      </c>
      <c r="B41" s="23">
        <f t="shared" si="6"/>
        <v>280</v>
      </c>
      <c r="C41" s="24">
        <f t="shared" si="7"/>
        <v>4.666666666666667</v>
      </c>
      <c r="D41" s="32">
        <f t="shared" si="8"/>
        <v>40.35193755130062</v>
      </c>
      <c r="E41" s="24">
        <f t="shared" si="1"/>
        <v>566.3339220437125</v>
      </c>
      <c r="F41" s="5">
        <f t="shared" si="2"/>
        <v>5.12294675842702</v>
      </c>
      <c r="G41" s="25">
        <f t="shared" si="3"/>
        <v>453.58611978638527</v>
      </c>
      <c r="H41" s="29">
        <f t="shared" si="4"/>
        <v>1.2848348648385604</v>
      </c>
      <c r="I41" s="26">
        <f t="shared" si="5"/>
        <v>1.7978405102309898</v>
      </c>
    </row>
    <row r="42" spans="1:9" ht="12">
      <c r="A42" s="23">
        <v>29</v>
      </c>
      <c r="B42" s="23">
        <f t="shared" si="6"/>
        <v>290</v>
      </c>
      <c r="C42" s="24">
        <f t="shared" si="7"/>
        <v>4.833333333333333</v>
      </c>
      <c r="D42" s="32">
        <f t="shared" si="8"/>
        <v>42.14977806153161</v>
      </c>
      <c r="E42" s="24">
        <f t="shared" si="1"/>
        <v>571.4568688021395</v>
      </c>
      <c r="F42" s="5">
        <f t="shared" si="2"/>
        <v>4.953561766169173</v>
      </c>
      <c r="G42" s="25">
        <f t="shared" si="3"/>
        <v>454.74555930655094</v>
      </c>
      <c r="H42" s="29">
        <f t="shared" si="4"/>
        <v>1.2815589926751199</v>
      </c>
      <c r="I42" s="26">
        <f t="shared" si="5"/>
        <v>1.8342193276606733</v>
      </c>
    </row>
    <row r="43" spans="1:9" ht="12">
      <c r="A43" s="23">
        <v>30</v>
      </c>
      <c r="B43" s="23">
        <f t="shared" si="6"/>
        <v>300</v>
      </c>
      <c r="C43" s="24">
        <f t="shared" si="7"/>
        <v>5</v>
      </c>
      <c r="D43" s="32">
        <f t="shared" si="8"/>
        <v>43.98399738919229</v>
      </c>
      <c r="E43" s="24">
        <f t="shared" si="1"/>
        <v>576.4104305683087</v>
      </c>
      <c r="F43" s="5">
        <f t="shared" si="2"/>
        <v>4.795020283212921</v>
      </c>
      <c r="G43" s="25">
        <f t="shared" si="3"/>
        <v>455.9190716785543</v>
      </c>
      <c r="H43" s="29">
        <f t="shared" si="4"/>
        <v>1.27826032537476</v>
      </c>
      <c r="I43" s="26">
        <f t="shared" si="5"/>
        <v>1.8679356962674647</v>
      </c>
    </row>
    <row r="44" spans="1:9" ht="12">
      <c r="A44" s="23">
        <v>31</v>
      </c>
      <c r="B44" s="23">
        <f t="shared" si="6"/>
        <v>310</v>
      </c>
      <c r="C44" s="24">
        <f t="shared" si="7"/>
        <v>5.166666666666667</v>
      </c>
      <c r="D44" s="32">
        <f t="shared" si="8"/>
        <v>45.851933085459756</v>
      </c>
      <c r="E44" s="24">
        <f t="shared" si="1"/>
        <v>581.2054508515216</v>
      </c>
      <c r="F44" s="5">
        <f t="shared" si="2"/>
        <v>4.646313271433542</v>
      </c>
      <c r="G44" s="25">
        <f t="shared" si="3"/>
        <v>457.1044946551873</v>
      </c>
      <c r="H44" s="29">
        <f t="shared" si="4"/>
        <v>1.274945374028765</v>
      </c>
      <c r="I44" s="26">
        <f t="shared" si="5"/>
        <v>1.8992117675534734</v>
      </c>
    </row>
    <row r="45" spans="1:9" ht="12">
      <c r="A45" s="23">
        <v>32</v>
      </c>
      <c r="B45" s="23">
        <f t="shared" si="6"/>
        <v>320</v>
      </c>
      <c r="C45" s="24">
        <f t="shared" si="7"/>
        <v>5.333333333333333</v>
      </c>
      <c r="D45" s="32">
        <f t="shared" si="8"/>
        <v>47.75114485301323</v>
      </c>
      <c r="E45" s="24">
        <f t="shared" si="1"/>
        <v>585.8517641229552</v>
      </c>
      <c r="F45" s="5">
        <f t="shared" si="2"/>
        <v>4.506553129538474</v>
      </c>
      <c r="G45" s="25">
        <f t="shared" si="3"/>
        <v>458.29985998118195</v>
      </c>
      <c r="H45" s="29">
        <f t="shared" si="4"/>
        <v>1.271619984636951</v>
      </c>
      <c r="I45" s="26">
        <f t="shared" si="5"/>
        <v>1.9282457275307157</v>
      </c>
    </row>
    <row r="46" spans="1:9" ht="12">
      <c r="A46" s="23">
        <v>33</v>
      </c>
      <c r="B46" s="23">
        <f t="shared" si="6"/>
        <v>330</v>
      </c>
      <c r="C46" s="24">
        <f t="shared" si="7"/>
        <v>5.5</v>
      </c>
      <c r="D46" s="32">
        <f t="shared" si="8"/>
        <v>49.679390580543945</v>
      </c>
      <c r="E46" s="24">
        <f t="shared" si="1"/>
        <v>590.3583172524936</v>
      </c>
      <c r="F46" s="5">
        <f t="shared" si="2"/>
        <v>4.374955956885628</v>
      </c>
      <c r="G46" s="25">
        <f t="shared" si="3"/>
        <v>459.50337420408067</v>
      </c>
      <c r="H46" s="29">
        <f t="shared" si="4"/>
        <v>1.268289404659636</v>
      </c>
      <c r="I46" s="26">
        <f t="shared" si="5"/>
        <v>1.955215025242173</v>
      </c>
    </row>
    <row r="47" spans="1:9" ht="12">
      <c r="A47" s="23">
        <v>34</v>
      </c>
      <c r="B47" s="23">
        <f t="shared" si="6"/>
        <v>340</v>
      </c>
      <c r="C47" s="24">
        <f t="shared" si="7"/>
        <v>5.666666666666667</v>
      </c>
      <c r="D47" s="32">
        <f t="shared" si="8"/>
        <v>51.63460560578612</v>
      </c>
      <c r="E47" s="24">
        <f t="shared" si="1"/>
        <v>594.7332732093793</v>
      </c>
      <c r="F47" s="5">
        <f t="shared" si="2"/>
        <v>4.250826837783507</v>
      </c>
      <c r="G47" s="25">
        <f t="shared" si="3"/>
        <v>460.71340184876084</v>
      </c>
      <c r="H47" s="29">
        <f t="shared" si="4"/>
        <v>1.264958341931843</v>
      </c>
      <c r="I47" s="26">
        <f t="shared" si="5"/>
        <v>1.980279080308253</v>
      </c>
    </row>
    <row r="48" spans="1:9" ht="12">
      <c r="A48" s="23">
        <v>35</v>
      </c>
      <c r="B48" s="23">
        <f t="shared" si="6"/>
        <v>350</v>
      </c>
      <c r="C48" s="24">
        <f t="shared" si="7"/>
        <v>5.833333333333333</v>
      </c>
      <c r="D48" s="32">
        <f t="shared" si="8"/>
        <v>53.61488468609437</v>
      </c>
      <c r="E48" s="24">
        <f t="shared" si="1"/>
        <v>598.9841000471628</v>
      </c>
      <c r="F48" s="5">
        <f t="shared" si="2"/>
        <v>4.13354756267438</v>
      </c>
      <c r="G48" s="25">
        <f t="shared" si="3"/>
        <v>461.928450596829</v>
      </c>
      <c r="H48" s="29">
        <f t="shared" si="4"/>
        <v>1.261631017001463</v>
      </c>
      <c r="I48" s="26">
        <f t="shared" si="5"/>
        <v>2.0035815666002392</v>
      </c>
    </row>
    <row r="49" spans="1:9" ht="12">
      <c r="A49" s="23">
        <v>36</v>
      </c>
      <c r="B49" s="23">
        <f t="shared" si="6"/>
        <v>360</v>
      </c>
      <c r="C49" s="24">
        <f t="shared" si="7"/>
        <v>6</v>
      </c>
      <c r="D49" s="32">
        <f t="shared" si="8"/>
        <v>55.61846625269461</v>
      </c>
      <c r="E49" s="24">
        <f t="shared" si="1"/>
        <v>603.1176476098371</v>
      </c>
      <c r="F49" s="5">
        <f t="shared" si="2"/>
        <v>4.022566328022776</v>
      </c>
      <c r="G49" s="25">
        <f t="shared" si="3"/>
        <v>463.1471581765688</v>
      </c>
      <c r="H49" s="29">
        <f t="shared" si="4"/>
        <v>1.2583112097736524</v>
      </c>
      <c r="I49" s="26">
        <f t="shared" si="5"/>
        <v>2.025252348797939</v>
      </c>
    </row>
    <row r="50" spans="1:9" ht="12">
      <c r="A50" s="23">
        <v>37</v>
      </c>
      <c r="B50" s="23">
        <f t="shared" si="6"/>
        <v>370</v>
      </c>
      <c r="C50" s="24">
        <f t="shared" si="7"/>
        <v>6.166666666666667</v>
      </c>
      <c r="D50" s="32">
        <f t="shared" si="8"/>
        <v>57.64371860149255</v>
      </c>
      <c r="E50" s="24">
        <f t="shared" si="1"/>
        <v>607.1402139378599</v>
      </c>
      <c r="F50" s="5">
        <f t="shared" si="2"/>
        <v>3.9173890526070636</v>
      </c>
      <c r="G50" s="25">
        <f t="shared" si="3"/>
        <v>464.36828072038884</v>
      </c>
      <c r="H50" s="29">
        <f t="shared" si="4"/>
        <v>1.2550023012000255</v>
      </c>
      <c r="I50" s="26">
        <f t="shared" si="5"/>
        <v>2.045409132945516</v>
      </c>
    </row>
    <row r="51" spans="1:9" ht="12">
      <c r="A51" s="23">
        <v>38</v>
      </c>
      <c r="B51" s="23">
        <f t="shared" si="6"/>
        <v>380</v>
      </c>
      <c r="C51" s="24">
        <f t="shared" si="7"/>
        <v>6.333333333333333</v>
      </c>
      <c r="D51" s="32">
        <f t="shared" si="8"/>
        <v>59.68912773443807</v>
      </c>
      <c r="E51" s="24">
        <f t="shared" si="1"/>
        <v>611.057602990467</v>
      </c>
      <c r="F51" s="5">
        <f t="shared" si="2"/>
        <v>3.8175720218051765</v>
      </c>
      <c r="G51" s="25">
        <f t="shared" si="3"/>
        <v>465.59068238776547</v>
      </c>
      <c r="H51" s="29">
        <f t="shared" si="4"/>
        <v>1.2517073106351784</v>
      </c>
      <c r="I51" s="26">
        <f t="shared" si="5"/>
        <v>2.064158879992608</v>
      </c>
    </row>
    <row r="52" spans="1:9" ht="12">
      <c r="A52" s="23">
        <v>39</v>
      </c>
      <c r="B52" s="23">
        <f t="shared" si="6"/>
        <v>390</v>
      </c>
      <c r="C52" s="24">
        <f t="shared" si="7"/>
        <v>6.5</v>
      </c>
      <c r="D52" s="32">
        <f t="shared" si="8"/>
        <v>61.75328661443068</v>
      </c>
      <c r="E52" s="24">
        <f t="shared" si="1"/>
        <v>614.8751750122722</v>
      </c>
      <c r="F52" s="5">
        <f t="shared" si="2"/>
        <v>3.7227156288097376</v>
      </c>
      <c r="G52" s="25">
        <f t="shared" si="3"/>
        <v>466.8133260847849</v>
      </c>
      <c r="H52" s="29">
        <f t="shared" si="4"/>
        <v>1.24842892938866</v>
      </c>
      <c r="I52" s="26">
        <f t="shared" si="5"/>
        <v>2.081599021841428</v>
      </c>
    </row>
    <row r="53" spans="1:9" ht="12">
      <c r="A53" s="23">
        <v>40</v>
      </c>
      <c r="B53" s="23">
        <f t="shared" si="6"/>
        <v>400</v>
      </c>
      <c r="C53" s="24">
        <f t="shared" si="7"/>
        <v>6.666666666666667</v>
      </c>
      <c r="D53" s="32">
        <f t="shared" si="8"/>
        <v>63.834885636272105</v>
      </c>
      <c r="E53" s="24">
        <f t="shared" si="1"/>
        <v>618.5978906410819</v>
      </c>
      <c r="F53" s="5">
        <f t="shared" si="2"/>
        <v>3.632459026550805</v>
      </c>
      <c r="G53" s="25">
        <f t="shared" si="3"/>
        <v>468.0352651382605</v>
      </c>
      <c r="H53" s="29">
        <f t="shared" si="4"/>
        <v>1.2451695509231118</v>
      </c>
      <c r="I53" s="26">
        <f t="shared" si="5"/>
        <v>2.097818511974942</v>
      </c>
    </row>
    <row r="54" spans="1:9" ht="12">
      <c r="A54" s="23">
        <v>41</v>
      </c>
      <c r="B54" s="23">
        <f t="shared" si="6"/>
        <v>410</v>
      </c>
      <c r="C54" s="24">
        <f t="shared" si="7"/>
        <v>6.833333333333333</v>
      </c>
      <c r="D54" s="32">
        <f t="shared" si="8"/>
        <v>65.93270414824704</v>
      </c>
      <c r="E54" s="24">
        <f t="shared" si="1"/>
        <v>622.2303496676327</v>
      </c>
      <c r="F54" s="5">
        <f t="shared" si="2"/>
        <v>3.546475539376843</v>
      </c>
      <c r="G54" s="25">
        <f t="shared" si="3"/>
        <v>469.25563580435687</v>
      </c>
      <c r="H54" s="29">
        <f t="shared" si="4"/>
        <v>1.2419312980853845</v>
      </c>
      <c r="I54" s="26">
        <f t="shared" si="5"/>
        <v>2.1128987368499916</v>
      </c>
    </row>
    <row r="55" spans="1:9" ht="12">
      <c r="A55" s="23">
        <v>42</v>
      </c>
      <c r="B55" s="23">
        <f t="shared" si="6"/>
        <v>420</v>
      </c>
      <c r="C55" s="24">
        <f t="shared" si="7"/>
        <v>7</v>
      </c>
      <c r="D55" s="32">
        <f t="shared" si="8"/>
        <v>68.04560288509703</v>
      </c>
      <c r="E55" s="24">
        <f t="shared" si="1"/>
        <v>625.7768252070096</v>
      </c>
      <c r="F55" s="5">
        <f t="shared" si="2"/>
        <v>3.464468711478503</v>
      </c>
      <c r="G55" s="25">
        <f t="shared" si="3"/>
        <v>470.47365050968943</v>
      </c>
      <c r="H55" s="29">
        <f t="shared" si="4"/>
        <v>1.2387160477043226</v>
      </c>
      <c r="I55" s="26">
        <f t="shared" si="5"/>
        <v>2.126914309546253</v>
      </c>
    </row>
    <row r="56" spans="1:9" ht="12">
      <c r="A56" s="23">
        <v>43</v>
      </c>
      <c r="B56" s="23">
        <f t="shared" si="6"/>
        <v>430</v>
      </c>
      <c r="C56" s="24">
        <f t="shared" si="7"/>
        <v>7.166666666666667</v>
      </c>
      <c r="D56" s="32">
        <f t="shared" si="8"/>
        <v>70.17251719464328</v>
      </c>
      <c r="E56" s="24">
        <f t="shared" si="1"/>
        <v>629.241293918488</v>
      </c>
      <c r="F56" s="5">
        <f t="shared" si="2"/>
        <v>3.3861688912915042</v>
      </c>
      <c r="G56" s="25">
        <f t="shared" si="3"/>
        <v>471.68859173777633</v>
      </c>
      <c r="H56" s="29">
        <f t="shared" si="4"/>
        <v>1.2355254528444721</v>
      </c>
      <c r="I56" s="26">
        <f t="shared" si="5"/>
        <v>2.1399337634017392</v>
      </c>
    </row>
    <row r="57" spans="1:9" ht="12">
      <c r="A57" s="23">
        <v>44</v>
      </c>
      <c r="B57" s="23">
        <f t="shared" si="6"/>
        <v>440</v>
      </c>
      <c r="C57" s="24">
        <f t="shared" si="7"/>
        <v>7.333333333333333</v>
      </c>
      <c r="D57" s="32">
        <f t="shared" si="8"/>
        <v>72.31245095804502</v>
      </c>
      <c r="E57" s="24">
        <f t="shared" si="1"/>
        <v>632.6274628097796</v>
      </c>
      <c r="F57" s="5">
        <f t="shared" si="2"/>
        <v>3.3113302689350803</v>
      </c>
      <c r="G57" s="25">
        <f t="shared" si="3"/>
        <v>472.8998064861033</v>
      </c>
      <c r="H57" s="29">
        <f t="shared" si="4"/>
        <v>1.232360962967561</v>
      </c>
      <c r="I57" s="26">
        <f t="shared" si="5"/>
        <v>2.152020160336038</v>
      </c>
    </row>
    <row r="58" spans="1:9" ht="12">
      <c r="A58" s="23">
        <v>45</v>
      </c>
      <c r="B58" s="23">
        <f t="shared" si="6"/>
        <v>450</v>
      </c>
      <c r="C58" s="24">
        <f t="shared" si="7"/>
        <v>7.5</v>
      </c>
      <c r="D58" s="32">
        <f t="shared" si="8"/>
        <v>74.46447111838106</v>
      </c>
      <c r="E58" s="24">
        <f t="shared" si="1"/>
        <v>635.9387930787146</v>
      </c>
      <c r="F58" s="5">
        <f t="shared" si="2"/>
        <v>3.239728298093951</v>
      </c>
      <c r="G58" s="25">
        <f t="shared" si="3"/>
        <v>474.1067012294093</v>
      </c>
      <c r="H58" s="29">
        <f t="shared" si="4"/>
        <v>1.2292238422219475</v>
      </c>
      <c r="I58" s="26">
        <f t="shared" si="5"/>
        <v>2.1632316261082263</v>
      </c>
    </row>
    <row r="59" spans="1:9" ht="12">
      <c r="A59" s="23">
        <v>46</v>
      </c>
      <c r="B59" s="23">
        <f t="shared" si="6"/>
        <v>460</v>
      </c>
      <c r="C59" s="24">
        <f t="shared" si="7"/>
        <v>7.666666666666667</v>
      </c>
      <c r="D59" s="32">
        <f t="shared" si="8"/>
        <v>76.62770274448928</v>
      </c>
      <c r="E59" s="24">
        <f t="shared" si="1"/>
        <v>639.1785213768086</v>
      </c>
      <c r="F59" s="5">
        <f t="shared" si="2"/>
        <v>3.171157445373865</v>
      </c>
      <c r="G59" s="25">
        <f t="shared" si="3"/>
        <v>475.3087373334783</v>
      </c>
      <c r="H59" s="29">
        <f t="shared" si="4"/>
        <v>1.2261151860532804</v>
      </c>
      <c r="I59" s="26">
        <f t="shared" si="5"/>
        <v>2.1736218227571253</v>
      </c>
    </row>
    <row r="60" spans="1:9" ht="12">
      <c r="A60" s="23">
        <v>47</v>
      </c>
      <c r="B60" s="23">
        <f t="shared" si="6"/>
        <v>470</v>
      </c>
      <c r="C60" s="24">
        <f t="shared" si="7"/>
        <v>7.833333333333333</v>
      </c>
      <c r="D60" s="32">
        <f t="shared" si="8"/>
        <v>78.80132456724641</v>
      </c>
      <c r="E60" s="24">
        <f t="shared" si="1"/>
        <v>642.3496788221825</v>
      </c>
      <c r="F60" s="5">
        <f t="shared" si="2"/>
        <v>3.1054292196026836</v>
      </c>
      <c r="G60" s="25">
        <f t="shared" si="3"/>
        <v>476.5054268710453</v>
      </c>
      <c r="H60" s="29">
        <f t="shared" si="4"/>
        <v>1.223035936306563</v>
      </c>
      <c r="I60" s="26">
        <f t="shared" si="5"/>
        <v>2.1832403668370164</v>
      </c>
    </row>
    <row r="61" spans="1:9" ht="12">
      <c r="A61" s="23">
        <v>48</v>
      </c>
      <c r="B61" s="23">
        <f t="shared" si="6"/>
        <v>480</v>
      </c>
      <c r="C61" s="24">
        <f t="shared" si="7"/>
        <v>8</v>
      </c>
      <c r="D61" s="32">
        <f t="shared" si="8"/>
        <v>80.98456493408342</v>
      </c>
      <c r="E61" s="24">
        <f t="shared" si="1"/>
        <v>645.4551080417851</v>
      </c>
      <c r="F61" s="5">
        <f t="shared" si="2"/>
        <v>3.042370441280127</v>
      </c>
      <c r="G61" s="25">
        <f t="shared" si="3"/>
        <v>477.6963287976254</v>
      </c>
      <c r="H61" s="29">
        <f t="shared" si="4"/>
        <v>1.2199868949700086</v>
      </c>
      <c r="I61" s="26">
        <f t="shared" si="5"/>
        <v>2.19213320071602</v>
      </c>
    </row>
    <row r="62" spans="1:9" ht="12">
      <c r="A62" s="23">
        <v>49</v>
      </c>
      <c r="B62" s="23">
        <f t="shared" si="6"/>
        <v>490</v>
      </c>
      <c r="C62" s="24">
        <f t="shared" si="7"/>
        <v>8.166666666666666</v>
      </c>
      <c r="D62" s="32">
        <f t="shared" si="8"/>
        <v>83.17669813479944</v>
      </c>
      <c r="E62" s="24">
        <f t="shared" si="1"/>
        <v>648.4974784830653</v>
      </c>
      <c r="F62" s="5">
        <f t="shared" si="2"/>
        <v>2.981821718709625</v>
      </c>
      <c r="G62" s="25">
        <f t="shared" si="3"/>
        <v>478.88104545034673</v>
      </c>
      <c r="H62" s="29">
        <f t="shared" si="4"/>
        <v>1.216968736693952</v>
      </c>
      <c r="I62" s="26">
        <f t="shared" si="5"/>
        <v>2.2003429230948788</v>
      </c>
    </row>
    <row r="63" spans="1:9" ht="12">
      <c r="A63" s="23">
        <v>50</v>
      </c>
      <c r="B63" s="23">
        <f t="shared" si="6"/>
        <v>500</v>
      </c>
      <c r="C63" s="24">
        <f t="shared" si="7"/>
        <v>8.333333333333334</v>
      </c>
      <c r="D63" s="32">
        <f t="shared" si="8"/>
        <v>85.37704105789432</v>
      </c>
      <c r="E63" s="24">
        <f t="shared" si="1"/>
        <v>651.4793002017749</v>
      </c>
      <c r="F63" s="5">
        <f t="shared" si="2"/>
        <v>2.9236361025781434</v>
      </c>
      <c r="G63" s="25">
        <f t="shared" si="3"/>
        <v>480.05921933737756</v>
      </c>
      <c r="H63" s="29">
        <f t="shared" si="4"/>
        <v>1.2139820202032556</v>
      </c>
      <c r="I63" s="26">
        <f t="shared" si="5"/>
        <v>2.207909083981681</v>
      </c>
    </row>
    <row r="64" spans="1:9" ht="12">
      <c r="A64" s="23">
        <v>51</v>
      </c>
      <c r="B64" s="23">
        <f t="shared" si="6"/>
        <v>510</v>
      </c>
      <c r="C64" s="24">
        <f t="shared" si="7"/>
        <v>8.5</v>
      </c>
      <c r="D64" s="32">
        <f t="shared" si="8"/>
        <v>87.58495014187599</v>
      </c>
      <c r="E64" s="24">
        <f t="shared" si="1"/>
        <v>654.402936304353</v>
      </c>
      <c r="F64" s="5">
        <f t="shared" si="2"/>
        <v>2.867677895067345</v>
      </c>
      <c r="G64" s="25">
        <f t="shared" si="3"/>
        <v>481.23053018940027</v>
      </c>
      <c r="H64" s="29">
        <f t="shared" si="4"/>
        <v>1.2110271987087322</v>
      </c>
      <c r="I64" s="26">
        <f t="shared" si="5"/>
        <v>2.2148684485918166</v>
      </c>
    </row>
    <row r="65" spans="1:9" ht="12">
      <c r="A65" s="23">
        <v>52</v>
      </c>
      <c r="B65" s="23">
        <f t="shared" si="6"/>
        <v>520</v>
      </c>
      <c r="C65" s="24">
        <f t="shared" si="7"/>
        <v>8.666666666666666</v>
      </c>
      <c r="D65" s="32">
        <f t="shared" si="8"/>
        <v>89.79981859046781</v>
      </c>
      <c r="E65" s="24">
        <f t="shared" si="1"/>
        <v>657.2706141994204</v>
      </c>
      <c r="F65" s="5">
        <f t="shared" si="2"/>
        <v>2.8138215931799095</v>
      </c>
      <c r="G65" s="25">
        <f t="shared" si="3"/>
        <v>482.3946922479103</v>
      </c>
      <c r="H65" s="29">
        <f t="shared" si="4"/>
        <v>1.2081046294118132</v>
      </c>
      <c r="I65" s="26">
        <f t="shared" si="5"/>
        <v>2.2212552339999503</v>
      </c>
    </row>
    <row r="66" spans="1:9" ht="12">
      <c r="A66" s="23">
        <v>53</v>
      </c>
      <c r="B66" s="23">
        <f t="shared" si="6"/>
        <v>530</v>
      </c>
      <c r="C66" s="24">
        <f t="shared" si="7"/>
        <v>8.833333333333334</v>
      </c>
      <c r="D66" s="32">
        <f t="shared" si="8"/>
        <v>92.02107382446776</v>
      </c>
      <c r="E66" s="24">
        <f t="shared" si="1"/>
        <v>660.0844357926003</v>
      </c>
      <c r="F66" s="5">
        <f t="shared" si="2"/>
        <v>2.761950948956951</v>
      </c>
      <c r="G66" s="25">
        <f t="shared" si="3"/>
        <v>483.55145176799425</v>
      </c>
      <c r="H66" s="29">
        <f t="shared" si="4"/>
        <v>1.2052145821868074</v>
      </c>
      <c r="I66" s="26">
        <f t="shared" si="5"/>
        <v>2.2271013218329525</v>
      </c>
    </row>
    <row r="67" spans="1:9" ht="12">
      <c r="A67" s="23">
        <v>54</v>
      </c>
      <c r="B67" s="23">
        <f t="shared" si="6"/>
        <v>540</v>
      </c>
      <c r="C67" s="24">
        <f t="shared" si="7"/>
        <v>9</v>
      </c>
      <c r="D67" s="32">
        <f t="shared" si="8"/>
        <v>94.24817514630071</v>
      </c>
      <c r="E67" s="24">
        <f t="shared" si="1"/>
        <v>662.8463867415572</v>
      </c>
      <c r="F67" s="5">
        <f t="shared" si="2"/>
        <v>2.7119581317746224</v>
      </c>
      <c r="G67" s="25">
        <f t="shared" si="3"/>
        <v>484.7005847157313</v>
      </c>
      <c r="H67" s="29">
        <f t="shared" si="4"/>
        <v>1.2023572475163817</v>
      </c>
      <c r="I67" s="26">
        <f t="shared" si="5"/>
        <v>2.2324364498385734</v>
      </c>
    </row>
    <row r="68" spans="1:9" ht="12">
      <c r="A68" s="23">
        <v>55</v>
      </c>
      <c r="B68" s="23">
        <f t="shared" si="6"/>
        <v>550</v>
      </c>
      <c r="C68" s="24">
        <f t="shared" si="7"/>
        <v>9.166666666666666</v>
      </c>
      <c r="D68" s="32">
        <f t="shared" si="8"/>
        <v>96.48061159613928</v>
      </c>
      <c r="E68" s="24">
        <f t="shared" si="1"/>
        <v>665.5583448733319</v>
      </c>
      <c r="F68" s="5">
        <f t="shared" si="2"/>
        <v>2.663742980011989</v>
      </c>
      <c r="G68" s="25">
        <f t="shared" si="3"/>
        <v>485.8418946425309</v>
      </c>
      <c r="H68" s="29">
        <f t="shared" si="4"/>
        <v>1.199532743748217</v>
      </c>
      <c r="I68" s="26">
        <f t="shared" si="5"/>
        <v>2.2372883847814977</v>
      </c>
    </row>
    <row r="69" spans="1:9" ht="12">
      <c r="A69" s="23">
        <v>56</v>
      </c>
      <c r="B69" s="23">
        <f t="shared" si="6"/>
        <v>560</v>
      </c>
      <c r="C69" s="24">
        <f t="shared" si="7"/>
        <v>9.333333333333334</v>
      </c>
      <c r="D69" s="32">
        <f t="shared" si="8"/>
        <v>98.71789998092078</v>
      </c>
      <c r="E69" s="24">
        <f t="shared" si="1"/>
        <v>668.2220878533439</v>
      </c>
      <c r="F69" s="5">
        <f t="shared" si="2"/>
        <v>2.6172123311623636</v>
      </c>
      <c r="G69" s="25">
        <f t="shared" si="3"/>
        <v>486.97521072061</v>
      </c>
      <c r="H69" s="29">
        <f t="shared" si="4"/>
        <v>1.1967411237340064</v>
      </c>
      <c r="I69" s="26">
        <f t="shared" si="5"/>
        <v>2.2416830787924686</v>
      </c>
    </row>
    <row r="70" spans="1:9" ht="12">
      <c r="A70" s="23">
        <v>57</v>
      </c>
      <c r="B70" s="23">
        <f t="shared" si="6"/>
        <v>570</v>
      </c>
      <c r="C70" s="24">
        <f t="shared" si="7"/>
        <v>9.5</v>
      </c>
      <c r="D70" s="32">
        <f t="shared" si="8"/>
        <v>100.95958305971324</v>
      </c>
      <c r="E70" s="24">
        <f t="shared" si="1"/>
        <v>670.8393001845062</v>
      </c>
      <c r="F70" s="5">
        <f t="shared" si="2"/>
        <v>2.572279420959262</v>
      </c>
      <c r="G70" s="25">
        <f t="shared" si="3"/>
        <v>488.100385925468</v>
      </c>
      <c r="H70" s="29">
        <f t="shared" si="4"/>
        <v>1.1939823809059176</v>
      </c>
      <c r="I70" s="26">
        <f t="shared" si="5"/>
        <v>2.2456448110195244</v>
      </c>
    </row>
    <row r="71" spans="1:9" ht="12">
      <c r="A71" s="23">
        <v>58</v>
      </c>
      <c r="B71" s="23">
        <f t="shared" si="6"/>
        <v>580</v>
      </c>
      <c r="C71" s="24">
        <f t="shared" si="7"/>
        <v>9.666666666666666</v>
      </c>
      <c r="D71" s="32">
        <f t="shared" si="8"/>
        <v>103.20522787073277</v>
      </c>
      <c r="E71" s="24">
        <f t="shared" si="1"/>
        <v>673.4115796054655</v>
      </c>
      <c r="F71" s="5">
        <f t="shared" si="2"/>
        <v>2.52886334335858</v>
      </c>
      <c r="G71" s="25">
        <f t="shared" si="3"/>
        <v>489.21729535267457</v>
      </c>
      <c r="H71" s="29">
        <f t="shared" si="4"/>
        <v>1.1912564548403006</v>
      </c>
      <c r="I71" s="26">
        <f t="shared" si="5"/>
        <v>2.2491963161943085</v>
      </c>
    </row>
    <row r="72" spans="1:9" ht="12">
      <c r="A72" s="23">
        <v>59</v>
      </c>
      <c r="B72" s="23">
        <f t="shared" si="6"/>
        <v>590</v>
      </c>
      <c r="C72" s="24">
        <f t="shared" si="7"/>
        <v>9.833333333333334</v>
      </c>
      <c r="D72" s="32">
        <f t="shared" si="8"/>
        <v>105.45442418692708</v>
      </c>
      <c r="E72" s="24">
        <f t="shared" si="1"/>
        <v>675.940442948824</v>
      </c>
      <c r="F72" s="5">
        <f t="shared" si="2"/>
        <v>2.4868885643101066</v>
      </c>
      <c r="G72" s="25">
        <f t="shared" si="3"/>
        <v>490.3258346575595</v>
      </c>
      <c r="H72" s="29">
        <f t="shared" si="4"/>
        <v>1.1885632363536374</v>
      </c>
      <c r="I72" s="26">
        <f t="shared" si="5"/>
        <v>2.252358901522803</v>
      </c>
    </row>
    <row r="73" spans="1:9" ht="12">
      <c r="A73" s="23">
        <v>60</v>
      </c>
      <c r="B73" s="23">
        <f t="shared" si="6"/>
        <v>600</v>
      </c>
      <c r="C73" s="24">
        <f t="shared" si="7"/>
        <v>10</v>
      </c>
      <c r="D73" s="32">
        <f t="shared" si="8"/>
        <v>107.70678308844988</v>
      </c>
      <c r="E73" s="24">
        <f t="shared" si="1"/>
        <v>678.4273315131342</v>
      </c>
      <c r="F73" s="5">
        <f t="shared" si="2"/>
        <v>2.4462844831668917</v>
      </c>
      <c r="G73" s="25">
        <f t="shared" si="3"/>
        <v>491.4259186075281</v>
      </c>
      <c r="H73" s="29">
        <f t="shared" si="4"/>
        <v>1.1859025721714547</v>
      </c>
      <c r="I73" s="26">
        <f t="shared" si="5"/>
        <v>2.2551525531369925</v>
      </c>
    </row>
    <row r="74" spans="1:9" ht="12">
      <c r="A74" s="23">
        <v>61</v>
      </c>
      <c r="B74" s="23">
        <f t="shared" si="6"/>
        <v>610</v>
      </c>
      <c r="C74" s="24">
        <f t="shared" si="7"/>
        <v>10.166666666666666</v>
      </c>
      <c r="D74" s="32">
        <f t="shared" si="8"/>
        <v>109.96193564158688</v>
      </c>
      <c r="E74" s="24">
        <f t="shared" si="1"/>
        <v>680.873615996301</v>
      </c>
      <c r="F74" s="5">
        <f t="shared" si="2"/>
        <v>2.4069850363736123</v>
      </c>
      <c r="G74" s="25">
        <f t="shared" si="3"/>
        <v>492.5174797377227</v>
      </c>
      <c r="H74" s="29">
        <f t="shared" si="4"/>
        <v>1.183274269207122</v>
      </c>
      <c r="I74" s="26">
        <f t="shared" si="5"/>
        <v>2.2575960331938494</v>
      </c>
    </row>
    <row r="75" spans="1:9" ht="12">
      <c r="A75" s="23">
        <v>62</v>
      </c>
      <c r="B75" s="23">
        <f t="shared" si="6"/>
        <v>620</v>
      </c>
      <c r="C75" s="24">
        <f t="shared" si="7"/>
        <v>10.333333333333334</v>
      </c>
      <c r="D75" s="32">
        <f t="shared" si="8"/>
        <v>112.21953167478073</v>
      </c>
      <c r="E75" s="24">
        <f t="shared" si="1"/>
        <v>683.2806010326747</v>
      </c>
      <c r="F75" s="5">
        <f t="shared" si="2"/>
        <v>2.368928338756291</v>
      </c>
      <c r="G75" s="25">
        <f t="shared" si="3"/>
        <v>493.60046710163687</v>
      </c>
      <c r="H75" s="29">
        <f t="shared" si="4"/>
        <v>1.1806780984840255</v>
      </c>
      <c r="I75" s="26">
        <f t="shared" si="5"/>
        <v>2.259706968578148</v>
      </c>
    </row>
    <row r="76" spans="1:9" ht="12">
      <c r="A76" s="23">
        <v>63</v>
      </c>
      <c r="B76" s="23">
        <f t="shared" si="6"/>
        <v>630</v>
      </c>
      <c r="C76" s="24">
        <f t="shared" si="7"/>
        <v>10.5</v>
      </c>
      <c r="D76" s="32">
        <f t="shared" si="8"/>
        <v>114.47923864335887</v>
      </c>
      <c r="E76" s="24">
        <f t="shared" si="1"/>
        <v>685.649529371431</v>
      </c>
      <c r="F76" s="5">
        <f t="shared" si="2"/>
        <v>2.3320563583173453</v>
      </c>
      <c r="G76" s="25">
        <f t="shared" si="3"/>
        <v>494.6748451090809</v>
      </c>
      <c r="H76" s="29">
        <f t="shared" si="4"/>
        <v>1.1781137987315236</v>
      </c>
      <c r="I76" s="26">
        <f t="shared" si="5"/>
        <v>2.2615019320537777</v>
      </c>
    </row>
    <row r="77" spans="1:9" ht="12">
      <c r="A77" s="23">
        <v>64</v>
      </c>
      <c r="B77" s="23">
        <f t="shared" si="6"/>
        <v>640</v>
      </c>
      <c r="C77" s="24">
        <f t="shared" si="7"/>
        <v>10.666666666666666</v>
      </c>
      <c r="D77" s="32">
        <f t="shared" si="8"/>
        <v>116.74074057541264</v>
      </c>
      <c r="E77" s="24">
        <f aca="true" t="shared" si="9" ref="E77:E140">20+345*LOG(8*(B77)/60+1)</f>
        <v>687.9815857297483</v>
      </c>
      <c r="F77" s="5">
        <f aca="true" t="shared" si="10" ref="F77:F140">20+345*LOG(8*(B77+delta_t_p)/60+1)-E77</f>
        <v>2.296314620934595</v>
      </c>
      <c r="G77" s="25">
        <f aca="true" t="shared" si="11" ref="G77:G140">IF(steel_p&lt;&gt;1,IF(D77&lt;600,425+0.773*D77-0.00169*D77^2+0.00000222*D77^3,IF(D77&lt;735,666+13002/(738-D77),IF(D77&lt;900,545+17820/(D77-731),650))),450+0.28*D77-0.000291*D77^2+0.000000134*D77^3)</f>
        <v>495.74059244459545</v>
      </c>
      <c r="H77" s="29">
        <f aca="true" t="shared" si="12" ref="H77:H140">(ro_p*c_p)/(7850*G77)*dp*fatt_sez_prot</f>
        <v>1.1755810796823543</v>
      </c>
      <c r="I77" s="26">
        <f aca="true" t="shared" si="13" ref="I77:I140">lam_p/dp*fatt_sez_prot/(7850*G77)*(E77-D77)/(1+H77/3)*delta_t_p-(EXP(H77/10)-1)*F77</f>
        <v>2.262996516611832</v>
      </c>
    </row>
    <row r="78" spans="1:9" ht="12">
      <c r="A78" s="23">
        <v>65</v>
      </c>
      <c r="B78" s="23">
        <f aca="true" t="shared" si="14" ref="B78:B141">B77+delta_t_p</f>
        <v>650</v>
      </c>
      <c r="C78" s="24">
        <f aca="true" t="shared" si="15" ref="C78:C141">B78/60</f>
        <v>10.833333333333334</v>
      </c>
      <c r="D78" s="32">
        <f t="shared" si="8"/>
        <v>119.00373709202448</v>
      </c>
      <c r="E78" s="24">
        <f t="shared" si="9"/>
        <v>690.2779003506829</v>
      </c>
      <c r="F78" s="5">
        <f t="shared" si="10"/>
        <v>2.2616519418120333</v>
      </c>
      <c r="G78" s="25">
        <f t="shared" si="11"/>
        <v>496.7977010600418</v>
      </c>
      <c r="H78" s="29">
        <f t="shared" si="12"/>
        <v>1.173079625096642</v>
      </c>
      <c r="I78" s="26">
        <f t="shared" si="13"/>
        <v>2.264205403677229</v>
      </c>
    </row>
    <row r="79" spans="1:9" ht="12">
      <c r="A79" s="23">
        <v>66</v>
      </c>
      <c r="B79" s="23">
        <f t="shared" si="14"/>
        <v>660</v>
      </c>
      <c r="C79" s="24">
        <f t="shared" si="15"/>
        <v>11</v>
      </c>
      <c r="D79" s="32">
        <f aca="true" t="shared" si="16" ref="D79:D142">D78+IF(AND(I78&lt;0,F78&gt;0),0,I78)</f>
        <v>121.2679424957017</v>
      </c>
      <c r="E79" s="24">
        <f t="shared" si="9"/>
        <v>692.5395522924949</v>
      </c>
      <c r="F79" s="5">
        <f t="shared" si="10"/>
        <v>2.2280201808914626</v>
      </c>
      <c r="G79" s="25">
        <f t="shared" si="11"/>
        <v>497.8461752356571</v>
      </c>
      <c r="H79" s="29">
        <f t="shared" si="12"/>
        <v>1.1706090955354331</v>
      </c>
      <c r="I79" s="26">
        <f t="shared" si="13"/>
        <v>2.2651424257635324</v>
      </c>
    </row>
    <row r="80" spans="1:9" ht="12">
      <c r="A80" s="23">
        <v>67</v>
      </c>
      <c r="B80" s="23">
        <f t="shared" si="14"/>
        <v>670</v>
      </c>
      <c r="C80" s="24">
        <f t="shared" si="15"/>
        <v>11.166666666666666</v>
      </c>
      <c r="D80" s="32">
        <f t="shared" si="16"/>
        <v>123.53308492146523</v>
      </c>
      <c r="E80" s="24">
        <f t="shared" si="9"/>
        <v>694.7675724733864</v>
      </c>
      <c r="F80" s="5">
        <f t="shared" si="10"/>
        <v>2.1953740197707248</v>
      </c>
      <c r="G80" s="25">
        <f t="shared" si="11"/>
        <v>498.886030704367</v>
      </c>
      <c r="H80" s="29">
        <f t="shared" si="12"/>
        <v>1.168169130904643</v>
      </c>
      <c r="I80" s="26">
        <f t="shared" si="13"/>
        <v>2.265820624099822</v>
      </c>
    </row>
    <row r="81" spans="1:9" ht="12">
      <c r="A81" s="23">
        <v>68</v>
      </c>
      <c r="B81" s="23">
        <f t="shared" si="14"/>
        <v>680</v>
      </c>
      <c r="C81" s="24">
        <f t="shared" si="15"/>
        <v>11.333333333333334</v>
      </c>
      <c r="D81" s="32">
        <f t="shared" si="16"/>
        <v>125.79890554556505</v>
      </c>
      <c r="E81" s="24">
        <f t="shared" si="9"/>
        <v>696.9629464931571</v>
      </c>
      <c r="F81" s="5">
        <f t="shared" si="10"/>
        <v>2.163670757950513</v>
      </c>
      <c r="G81" s="25">
        <f t="shared" si="11"/>
        <v>499.91729383460165</v>
      </c>
      <c r="H81" s="29">
        <f t="shared" si="12"/>
        <v>1.1657593527884678</v>
      </c>
      <c r="I81" s="26">
        <f t="shared" si="13"/>
        <v>2.266252301697735</v>
      </c>
    </row>
    <row r="82" spans="1:9" ht="12">
      <c r="A82" s="23">
        <v>69</v>
      </c>
      <c r="B82" s="23">
        <f t="shared" si="14"/>
        <v>690</v>
      </c>
      <c r="C82" s="24">
        <f t="shared" si="15"/>
        <v>11.5</v>
      </c>
      <c r="D82" s="32">
        <f t="shared" si="16"/>
        <v>128.06515784726278</v>
      </c>
      <c r="E82" s="24">
        <f t="shared" si="9"/>
        <v>699.1266172511076</v>
      </c>
      <c r="F82" s="5">
        <f t="shared" si="10"/>
        <v>2.132870126489024</v>
      </c>
      <c r="G82" s="25">
        <f t="shared" si="11"/>
        <v>500.9400008672688</v>
      </c>
      <c r="H82" s="29">
        <f t="shared" si="12"/>
        <v>1.163379366589661</v>
      </c>
      <c r="I82" s="26">
        <f t="shared" si="13"/>
        <v>2.2664490722758917</v>
      </c>
    </row>
    <row r="83" spans="1:9" ht="12">
      <c r="A83" s="23">
        <v>70</v>
      </c>
      <c r="B83" s="23">
        <f t="shared" si="14"/>
        <v>700</v>
      </c>
      <c r="C83" s="24">
        <f t="shared" si="15"/>
        <v>11.666666666666666</v>
      </c>
      <c r="D83" s="32">
        <f t="shared" si="16"/>
        <v>130.33160691953867</v>
      </c>
      <c r="E83" s="24">
        <f t="shared" si="9"/>
        <v>701.2594873775967</v>
      </c>
      <c r="F83" s="5">
        <f t="shared" si="10"/>
        <v>2.1029341173472176</v>
      </c>
      <c r="G83" s="25">
        <f t="shared" si="11"/>
        <v>501.9541972029037</v>
      </c>
      <c r="H83" s="29">
        <f t="shared" si="12"/>
        <v>1.1610287634925591</v>
      </c>
      <c r="I83" s="26">
        <f t="shared" si="13"/>
        <v>2.266421905416738</v>
      </c>
    </row>
    <row r="84" spans="1:9" ht="12">
      <c r="A84" s="23">
        <v>71</v>
      </c>
      <c r="B84" s="23">
        <f t="shared" si="14"/>
        <v>710</v>
      </c>
      <c r="C84" s="24">
        <f t="shared" si="15"/>
        <v>11.833333333333334</v>
      </c>
      <c r="D84" s="32">
        <f t="shared" si="16"/>
        <v>132.5980288249554</v>
      </c>
      <c r="E84" s="24">
        <f t="shared" si="9"/>
        <v>703.3624214949439</v>
      </c>
      <c r="F84" s="5">
        <f t="shared" si="10"/>
        <v>2.07382682691059</v>
      </c>
      <c r="G84" s="25">
        <f t="shared" si="11"/>
        <v>502.9599367353494</v>
      </c>
      <c r="H84" s="29">
        <f t="shared" si="12"/>
        <v>1.158707122263378</v>
      </c>
      <c r="I84" s="26">
        <f t="shared" si="13"/>
        <v>2.266181168290485</v>
      </c>
    </row>
    <row r="85" spans="1:9" ht="12">
      <c r="A85" s="23">
        <v>72</v>
      </c>
      <c r="B85" s="23">
        <f t="shared" si="14"/>
        <v>720</v>
      </c>
      <c r="C85" s="24">
        <f t="shared" si="15"/>
        <v>12</v>
      </c>
      <c r="D85" s="32">
        <f t="shared" si="16"/>
        <v>134.86420999324588</v>
      </c>
      <c r="E85" s="24">
        <f t="shared" si="9"/>
        <v>705.4362483218545</v>
      </c>
      <c r="F85" s="5">
        <f t="shared" si="10"/>
        <v>2.045514312328237</v>
      </c>
      <c r="G85" s="25">
        <f t="shared" si="11"/>
        <v>503.9572812286212</v>
      </c>
      <c r="H85" s="29">
        <f t="shared" si="12"/>
        <v>1.156414010901068</v>
      </c>
      <c r="I85" s="26">
        <f t="shared" si="13"/>
        <v>2.2657366642481245</v>
      </c>
    </row>
    <row r="86" spans="1:9" ht="12">
      <c r="A86" s="23">
        <v>73</v>
      </c>
      <c r="B86" s="23">
        <f t="shared" si="14"/>
        <v>730</v>
      </c>
      <c r="C86" s="24">
        <f t="shared" si="15"/>
        <v>12.166666666666666</v>
      </c>
      <c r="D86" s="32">
        <f t="shared" si="16"/>
        <v>137.129946657494</v>
      </c>
      <c r="E86" s="24">
        <f t="shared" si="9"/>
        <v>707.4817626341827</v>
      </c>
      <c r="F86" s="5">
        <f t="shared" si="10"/>
        <v>2.0179644594619504</v>
      </c>
      <c r="G86" s="25">
        <f t="shared" si="11"/>
        <v>504.94629973387975</v>
      </c>
      <c r="H86" s="29">
        <f t="shared" si="12"/>
        <v>1.1541489881508784</v>
      </c>
      <c r="I86" s="26">
        <f t="shared" si="13"/>
        <v>2.2650976685545197</v>
      </c>
    </row>
    <row r="87" spans="1:9" ht="12">
      <c r="A87" s="23">
        <v>74</v>
      </c>
      <c r="B87" s="23">
        <f t="shared" si="14"/>
        <v>740</v>
      </c>
      <c r="C87" s="24">
        <f t="shared" si="15"/>
        <v>12.333333333333334</v>
      </c>
      <c r="D87" s="32">
        <f t="shared" si="16"/>
        <v>139.39504432604852</v>
      </c>
      <c r="E87" s="24">
        <f t="shared" si="9"/>
        <v>709.4997270936447</v>
      </c>
      <c r="F87" s="5">
        <f t="shared" si="10"/>
        <v>1.9911468613670422</v>
      </c>
      <c r="G87" s="25">
        <f t="shared" si="11"/>
        <v>505.9270680436863</v>
      </c>
      <c r="H87" s="29">
        <f t="shared" si="12"/>
        <v>1.1519116048917641</v>
      </c>
      <c r="I87" s="26">
        <f t="shared" si="13"/>
        <v>2.2642729615057196</v>
      </c>
    </row>
    <row r="88" spans="1:9" ht="12">
      <c r="A88" s="23">
        <v>75</v>
      </c>
      <c r="B88" s="23">
        <f t="shared" si="14"/>
        <v>750</v>
      </c>
      <c r="C88" s="24">
        <f t="shared" si="15"/>
        <v>12.5</v>
      </c>
      <c r="D88" s="32">
        <f t="shared" si="16"/>
        <v>141.65931728755425</v>
      </c>
      <c r="E88" s="24">
        <f t="shared" si="9"/>
        <v>711.4908739550117</v>
      </c>
      <c r="F88" s="5">
        <f t="shared" si="10"/>
        <v>1.9650327063341138</v>
      </c>
      <c r="G88" s="25">
        <f t="shared" si="11"/>
        <v>506.89966818093694</v>
      </c>
      <c r="H88" s="29">
        <f t="shared" si="12"/>
        <v>1.149701405407833</v>
      </c>
      <c r="I88" s="26">
        <f t="shared" si="13"/>
        <v>2.2632708591515427</v>
      </c>
    </row>
    <row r="89" spans="1:9" ht="12">
      <c r="A89" s="23">
        <v>76</v>
      </c>
      <c r="B89" s="23">
        <f t="shared" si="14"/>
        <v>760</v>
      </c>
      <c r="C89" s="24">
        <f t="shared" si="15"/>
        <v>12.666666666666666</v>
      </c>
      <c r="D89" s="32">
        <f t="shared" si="16"/>
        <v>143.92258814670578</v>
      </c>
      <c r="E89" s="24">
        <f t="shared" si="9"/>
        <v>713.4559066613458</v>
      </c>
      <c r="F89" s="5">
        <f t="shared" si="10"/>
        <v>1.939594674629575</v>
      </c>
      <c r="G89" s="25">
        <f t="shared" si="11"/>
        <v>507.86418792007703</v>
      </c>
      <c r="H89" s="29">
        <f t="shared" si="12"/>
        <v>1.1475179285531754</v>
      </c>
      <c r="I89" s="26">
        <f t="shared" si="13"/>
        <v>2.262099241822224</v>
      </c>
    </row>
    <row r="90" spans="1:9" ht="12">
      <c r="A90" s="23">
        <v>77</v>
      </c>
      <c r="B90" s="23">
        <f t="shared" si="14"/>
        <v>770</v>
      </c>
      <c r="C90" s="24">
        <f t="shared" si="15"/>
        <v>12.833333333333334</v>
      </c>
      <c r="D90" s="32">
        <f t="shared" si="16"/>
        <v>146.184687388528</v>
      </c>
      <c r="E90" s="24">
        <f t="shared" si="9"/>
        <v>715.3955013359754</v>
      </c>
      <c r="F90" s="5">
        <f t="shared" si="10"/>
        <v>1.9148068431533147</v>
      </c>
      <c r="G90" s="25">
        <f t="shared" si="11"/>
        <v>508.8207203383839</v>
      </c>
      <c r="H90" s="29">
        <f t="shared" si="12"/>
        <v>1.14536070881865</v>
      </c>
      <c r="I90" s="26">
        <f t="shared" si="13"/>
        <v>2.260765580640005</v>
      </c>
    </row>
    <row r="91" spans="1:9" ht="12">
      <c r="A91" s="23">
        <v>78</v>
      </c>
      <c r="B91" s="23">
        <f t="shared" si="14"/>
        <v>780</v>
      </c>
      <c r="C91" s="24">
        <f t="shared" si="15"/>
        <v>13</v>
      </c>
      <c r="D91" s="32">
        <f t="shared" si="16"/>
        <v>148.445452969168</v>
      </c>
      <c r="E91" s="24">
        <f t="shared" si="9"/>
        <v>717.3103081791287</v>
      </c>
      <c r="F91" s="5">
        <f t="shared" si="10"/>
        <v>1.8906445973152586</v>
      </c>
      <c r="G91" s="25">
        <f t="shared" si="11"/>
        <v>509.7693633952754</v>
      </c>
      <c r="H91" s="29">
        <f t="shared" si="12"/>
        <v>1.1432292773084853</v>
      </c>
      <c r="I91" s="26">
        <f t="shared" si="13"/>
        <v>2.259276962179059</v>
      </c>
    </row>
    <row r="92" spans="1:9" ht="12">
      <c r="A92" s="23">
        <v>79</v>
      </c>
      <c r="B92" s="23">
        <f t="shared" si="14"/>
        <v>790</v>
      </c>
      <c r="C92" s="24">
        <f t="shared" si="15"/>
        <v>13.166666666666666</v>
      </c>
      <c r="D92" s="32">
        <f t="shared" si="16"/>
        <v>150.70472993134706</v>
      </c>
      <c r="E92" s="24">
        <f t="shared" si="9"/>
        <v>719.200952776444</v>
      </c>
      <c r="F92" s="5">
        <f t="shared" si="10"/>
        <v>1.8670845495029198</v>
      </c>
      <c r="G92" s="25">
        <f t="shared" si="11"/>
        <v>510.710219537756</v>
      </c>
      <c r="H92" s="29">
        <f t="shared" si="12"/>
        <v>1.1411231626339193</v>
      </c>
      <c r="I92" s="26">
        <f t="shared" si="13"/>
        <v>2.2576401114219387</v>
      </c>
    </row>
    <row r="93" spans="1:9" ht="12">
      <c r="A93" s="23">
        <v>80</v>
      </c>
      <c r="B93" s="23">
        <f t="shared" si="14"/>
        <v>800</v>
      </c>
      <c r="C93" s="24">
        <f t="shared" si="15"/>
        <v>13.333333333333334</v>
      </c>
      <c r="D93" s="32">
        <f t="shared" si="16"/>
        <v>152.962370042769</v>
      </c>
      <c r="E93" s="24">
        <f t="shared" si="9"/>
        <v>721.0680373259469</v>
      </c>
      <c r="F93" s="5">
        <f t="shared" si="10"/>
        <v>1.8441044635683284</v>
      </c>
      <c r="G93" s="25">
        <f t="shared" si="11"/>
        <v>511.6433953302568</v>
      </c>
      <c r="H93" s="29">
        <f t="shared" si="12"/>
        <v>1.1390418917304914</v>
      </c>
      <c r="I93" s="26">
        <f t="shared" si="13"/>
        <v>2.255861413147957</v>
      </c>
    </row>
    <row r="94" spans="1:9" ht="12">
      <c r="A94" s="23">
        <v>81</v>
      </c>
      <c r="B94" s="23">
        <f t="shared" si="14"/>
        <v>810</v>
      </c>
      <c r="C94" s="24">
        <f t="shared" si="15"/>
        <v>13.5</v>
      </c>
      <c r="D94" s="32">
        <f t="shared" si="16"/>
        <v>155.21823145591696</v>
      </c>
      <c r="E94" s="24">
        <f t="shared" si="9"/>
        <v>722.9121417895152</v>
      </c>
      <c r="F94" s="5">
        <f t="shared" si="10"/>
        <v>1.8216831848242236</v>
      </c>
      <c r="G94" s="25">
        <f t="shared" si="11"/>
        <v>512.5690011072516</v>
      </c>
      <c r="H94" s="29">
        <f t="shared" si="12"/>
        <v>1.1369849906050873</v>
      </c>
      <c r="I94" s="26">
        <f t="shared" si="13"/>
        <v>2.253946931875903</v>
      </c>
    </row>
    <row r="95" spans="1:9" ht="12">
      <c r="A95" s="23">
        <v>82</v>
      </c>
      <c r="B95" s="23">
        <f t="shared" si="14"/>
        <v>820</v>
      </c>
      <c r="C95" s="24">
        <f t="shared" si="15"/>
        <v>13.666666666666666</v>
      </c>
      <c r="D95" s="32">
        <f t="shared" si="16"/>
        <v>157.47217838779287</v>
      </c>
      <c r="E95" s="24">
        <f t="shared" si="9"/>
        <v>724.7338249743394</v>
      </c>
      <c r="F95" s="5">
        <f t="shared" si="10"/>
        <v>1.7998005750887387</v>
      </c>
      <c r="G95" s="25">
        <f t="shared" si="11"/>
        <v>513.4871506471552</v>
      </c>
      <c r="H95" s="29">
        <f t="shared" si="12"/>
        <v>1.134951985018315</v>
      </c>
      <c r="I95" s="26">
        <f t="shared" si="13"/>
        <v>2.2519024304726316</v>
      </c>
    </row>
    <row r="96" spans="1:9" ht="12">
      <c r="A96" s="23">
        <v>83</v>
      </c>
      <c r="B96" s="23">
        <f t="shared" si="14"/>
        <v>830</v>
      </c>
      <c r="C96" s="24">
        <f t="shared" si="15"/>
        <v>13.833333333333334</v>
      </c>
      <c r="D96" s="32">
        <f t="shared" si="16"/>
        <v>159.7240808182655</v>
      </c>
      <c r="E96" s="24">
        <f t="shared" si="9"/>
        <v>726.5336255494282</v>
      </c>
      <c r="F96" s="5">
        <f t="shared" si="10"/>
        <v>1.778437452351568</v>
      </c>
      <c r="G96" s="25">
        <f t="shared" si="11"/>
        <v>514.3979608661157</v>
      </c>
      <c r="H96" s="29">
        <f t="shared" si="12"/>
        <v>1.1329424011073608</v>
      </c>
      <c r="I96" s="26">
        <f t="shared" si="13"/>
        <v>2.24973338753049</v>
      </c>
    </row>
    <row r="97" spans="1:9" ht="12">
      <c r="A97" s="23">
        <v>84</v>
      </c>
      <c r="B97" s="23">
        <f t="shared" si="14"/>
        <v>840</v>
      </c>
      <c r="C97" s="24">
        <f t="shared" si="15"/>
        <v>14</v>
      </c>
      <c r="D97" s="32">
        <f t="shared" si="16"/>
        <v>161.97381420579597</v>
      </c>
      <c r="E97" s="24">
        <f t="shared" si="9"/>
        <v>728.3120630017797</v>
      </c>
      <c r="F97" s="5">
        <f t="shared" si="10"/>
        <v>1.7575755346925916</v>
      </c>
      <c r="G97" s="25">
        <f t="shared" si="11"/>
        <v>515.3015515304123</v>
      </c>
      <c r="H97" s="29">
        <f t="shared" si="12"/>
        <v>1.1309557659540492</v>
      </c>
      <c r="I97" s="26">
        <f t="shared" si="13"/>
        <v>2.2474450136053425</v>
      </c>
    </row>
    <row r="98" spans="1:9" ht="12">
      <c r="A98" s="23">
        <v>85</v>
      </c>
      <c r="B98" s="23">
        <f t="shared" si="14"/>
        <v>850</v>
      </c>
      <c r="C98" s="24">
        <f t="shared" si="15"/>
        <v>14.166666666666666</v>
      </c>
      <c r="D98" s="32">
        <f t="shared" si="16"/>
        <v>164.2212592194013</v>
      </c>
      <c r="E98" s="24">
        <f t="shared" si="9"/>
        <v>730.0696385364723</v>
      </c>
      <c r="F98" s="5">
        <f t="shared" si="10"/>
        <v>1.7371973880956375</v>
      </c>
      <c r="G98" s="25">
        <f t="shared" si="11"/>
        <v>516.1980449862679</v>
      </c>
      <c r="H98" s="29">
        <f t="shared" si="12"/>
        <v>1.12899160810245</v>
      </c>
      <c r="I98" s="26">
        <f t="shared" si="13"/>
        <v>2.245042266401927</v>
      </c>
    </row>
    <row r="99" spans="1:9" ht="12">
      <c r="A99" s="23">
        <v>86</v>
      </c>
      <c r="B99" s="23">
        <f t="shared" si="14"/>
        <v>860</v>
      </c>
      <c r="C99" s="24">
        <f t="shared" si="15"/>
        <v>14.333333333333334</v>
      </c>
      <c r="D99" s="32">
        <f t="shared" si="16"/>
        <v>166.46630148580323</v>
      </c>
      <c r="E99" s="24">
        <f t="shared" si="9"/>
        <v>731.806835924568</v>
      </c>
      <c r="F99" s="5">
        <f t="shared" si="10"/>
        <v>1.7172863778578176</v>
      </c>
      <c r="G99" s="25">
        <f t="shared" si="11"/>
        <v>517.0875659059624</v>
      </c>
      <c r="H99" s="29">
        <f t="shared" si="12"/>
        <v>1.1270494580300399</v>
      </c>
      <c r="I99" s="26">
        <f t="shared" si="13"/>
        <v>2.2425298649827896</v>
      </c>
    </row>
    <row r="100" spans="1:9" ht="12">
      <c r="A100" s="23">
        <v>87</v>
      </c>
      <c r="B100" s="23">
        <f t="shared" si="14"/>
        <v>870</v>
      </c>
      <c r="C100" s="24">
        <f t="shared" si="15"/>
        <v>14.5</v>
      </c>
      <c r="D100" s="32">
        <f t="shared" si="16"/>
        <v>168.70883135078603</v>
      </c>
      <c r="E100" s="24">
        <f t="shared" si="9"/>
        <v>733.5241223024258</v>
      </c>
      <c r="F100" s="5">
        <f t="shared" si="10"/>
        <v>1.6978266232981696</v>
      </c>
      <c r="G100" s="25">
        <f t="shared" si="11"/>
        <v>517.9702410492208</v>
      </c>
      <c r="H100" s="29">
        <f t="shared" si="12"/>
        <v>1.1251288485760857</v>
      </c>
      <c r="I100" s="26">
        <f t="shared" si="13"/>
        <v>2.2399123030736146</v>
      </c>
    </row>
    <row r="101" spans="1:9" ht="12">
      <c r="A101" s="23">
        <v>88</v>
      </c>
      <c r="B101" s="23">
        <f t="shared" si="14"/>
        <v>880</v>
      </c>
      <c r="C101" s="24">
        <f t="shared" si="15"/>
        <v>14.666666666666666</v>
      </c>
      <c r="D101" s="32">
        <f t="shared" si="16"/>
        <v>170.94874365385965</v>
      </c>
      <c r="E101" s="24">
        <f t="shared" si="9"/>
        <v>735.221948925724</v>
      </c>
      <c r="F101" s="5">
        <f t="shared" si="10"/>
        <v>1.6788029555126514</v>
      </c>
      <c r="G101" s="25">
        <f t="shared" si="11"/>
        <v>518.8461990389101</v>
      </c>
      <c r="H101" s="29">
        <f t="shared" si="12"/>
        <v>1.1232293153306543</v>
      </c>
      <c r="I101" s="26">
        <f t="shared" si="13"/>
        <v>2.2371938615296605</v>
      </c>
    </row>
    <row r="102" spans="1:9" ht="12">
      <c r="A102" s="23">
        <v>89</v>
      </c>
      <c r="B102" s="23">
        <f t="shared" si="14"/>
        <v>890</v>
      </c>
      <c r="C102" s="24">
        <f t="shared" si="15"/>
        <v>14.833333333333334</v>
      </c>
      <c r="D102" s="32">
        <f t="shared" si="16"/>
        <v>173.1859375153893</v>
      </c>
      <c r="E102" s="24">
        <f t="shared" si="9"/>
        <v>736.9007518812366</v>
      </c>
      <c r="F102" s="5">
        <f t="shared" si="10"/>
        <v>1.6602008779387916</v>
      </c>
      <c r="G102" s="25">
        <f t="shared" si="11"/>
        <v>519.7155701501578</v>
      </c>
      <c r="H102" s="29">
        <f t="shared" si="12"/>
        <v>1.1213503969873522</v>
      </c>
      <c r="I102" s="26">
        <f t="shared" si="13"/>
        <v>2.234378620023449</v>
      </c>
    </row>
    <row r="103" spans="1:9" ht="12">
      <c r="A103" s="23">
        <v>90</v>
      </c>
      <c r="B103" s="23">
        <f t="shared" si="14"/>
        <v>900</v>
      </c>
      <c r="C103" s="24">
        <f t="shared" si="15"/>
        <v>15</v>
      </c>
      <c r="D103" s="32">
        <f t="shared" si="16"/>
        <v>175.42031613541275</v>
      </c>
      <c r="E103" s="24">
        <f t="shared" si="9"/>
        <v>738.5609527591754</v>
      </c>
      <c r="F103" s="5">
        <f t="shared" si="10"/>
        <v>1.642006529511832</v>
      </c>
      <c r="G103" s="25">
        <f t="shared" si="11"/>
        <v>520.5784861120582</v>
      </c>
      <c r="H103" s="29">
        <f t="shared" si="12"/>
        <v>1.1194916356626754</v>
      </c>
      <c r="I103" s="26">
        <f t="shared" si="13"/>
        <v>2.231470468009284</v>
      </c>
    </row>
    <row r="104" spans="1:9" ht="12">
      <c r="A104" s="23">
        <v>91</v>
      </c>
      <c r="B104" s="23">
        <f t="shared" si="14"/>
        <v>910</v>
      </c>
      <c r="C104" s="24">
        <f t="shared" si="15"/>
        <v>15.166666666666666</v>
      </c>
      <c r="D104" s="32">
        <f t="shared" si="16"/>
        <v>177.65178660342204</v>
      </c>
      <c r="E104" s="24">
        <f t="shared" si="9"/>
        <v>740.2029592886872</v>
      </c>
      <c r="F104" s="5">
        <f t="shared" si="10"/>
        <v>1.624206650220117</v>
      </c>
      <c r="G104" s="25">
        <f t="shared" si="11"/>
        <v>521.4350799211909</v>
      </c>
      <c r="H104" s="29">
        <f t="shared" si="12"/>
        <v>1.1176525771846202</v>
      </c>
      <c r="I104" s="26">
        <f t="shared" si="13"/>
        <v>2.2284731150148303</v>
      </c>
    </row>
    <row r="105" spans="1:9" ht="12">
      <c r="A105" s="23">
        <v>92</v>
      </c>
      <c r="B105" s="23">
        <f t="shared" si="14"/>
        <v>920</v>
      </c>
      <c r="C105" s="24">
        <f t="shared" si="15"/>
        <v>15.333333333333334</v>
      </c>
      <c r="D105" s="32">
        <f t="shared" si="16"/>
        <v>179.88025971843686</v>
      </c>
      <c r="E105" s="24">
        <f t="shared" si="9"/>
        <v>741.8271659389073</v>
      </c>
      <c r="F105" s="5">
        <f t="shared" si="10"/>
        <v>1.6067885488720322</v>
      </c>
      <c r="G105" s="25">
        <f t="shared" si="11"/>
        <v>522.2854856662311</v>
      </c>
      <c r="H105" s="29">
        <f t="shared" si="12"/>
        <v>1.1158327713529794</v>
      </c>
      <c r="I105" s="26">
        <f t="shared" si="13"/>
        <v>2.225390100307452</v>
      </c>
    </row>
    <row r="106" spans="1:9" ht="12">
      <c r="A106" s="23">
        <v>93</v>
      </c>
      <c r="B106" s="23">
        <f t="shared" si="14"/>
        <v>930</v>
      </c>
      <c r="C106" s="24">
        <f t="shared" si="15"/>
        <v>15.5</v>
      </c>
      <c r="D106" s="32">
        <f t="shared" si="16"/>
        <v>182.10564981874433</v>
      </c>
      <c r="E106" s="24">
        <f t="shared" si="9"/>
        <v>743.4339544877794</v>
      </c>
      <c r="F106" s="5">
        <f t="shared" si="10"/>
        <v>1.5897400729220408</v>
      </c>
      <c r="G106" s="25">
        <f t="shared" si="11"/>
        <v>523.1298383629772</v>
      </c>
      <c r="H106" s="29">
        <f t="shared" si="12"/>
        <v>1.1140317721735826</v>
      </c>
      <c r="I106" s="26">
        <f t="shared" si="13"/>
        <v>2.222224801976931</v>
      </c>
    </row>
    <row r="107" spans="1:9" ht="12">
      <c r="A107" s="23">
        <v>94</v>
      </c>
      <c r="B107" s="23">
        <f t="shared" si="14"/>
        <v>940</v>
      </c>
      <c r="C107" s="24">
        <f t="shared" si="15"/>
        <v>15.666666666666666</v>
      </c>
      <c r="D107" s="32">
        <f t="shared" si="16"/>
        <v>184.32787462072125</v>
      </c>
      <c r="E107" s="24">
        <f t="shared" si="9"/>
        <v>745.0236945607014</v>
      </c>
      <c r="F107" s="5">
        <f t="shared" si="10"/>
        <v>1.5730495801898314</v>
      </c>
      <c r="G107" s="25">
        <f t="shared" si="11"/>
        <v>523.9682737991661</v>
      </c>
      <c r="H107" s="29">
        <f t="shared" si="12"/>
        <v>1.1122491380685477</v>
      </c>
      <c r="I107" s="26">
        <f t="shared" si="13"/>
        <v>2.218980445476141</v>
      </c>
    </row>
    <row r="108" spans="1:9" ht="12">
      <c r="A108" s="23">
        <v>95</v>
      </c>
      <c r="B108" s="23">
        <f t="shared" si="14"/>
        <v>950</v>
      </c>
      <c r="C108" s="24">
        <f t="shared" si="15"/>
        <v>15.833333333333334</v>
      </c>
      <c r="D108" s="32">
        <f t="shared" si="16"/>
        <v>186.5468550661974</v>
      </c>
      <c r="E108" s="24">
        <f t="shared" si="9"/>
        <v>746.5967441408912</v>
      </c>
      <c r="F108" s="5">
        <f t="shared" si="10"/>
        <v>1.556705912349571</v>
      </c>
      <c r="G108" s="25">
        <f t="shared" si="11"/>
        <v>524.8009283884905</v>
      </c>
      <c r="H108" s="29">
        <f t="shared" si="12"/>
        <v>1.110484432064447</v>
      </c>
      <c r="I108" s="26">
        <f t="shared" si="13"/>
        <v>2.2156601116544947</v>
      </c>
    </row>
    <row r="109" spans="1:9" ht="12">
      <c r="A109" s="23">
        <v>96</v>
      </c>
      <c r="B109" s="23">
        <f t="shared" si="14"/>
        <v>960</v>
      </c>
      <c r="C109" s="24">
        <f t="shared" si="15"/>
        <v>16</v>
      </c>
      <c r="D109" s="32">
        <f t="shared" si="16"/>
        <v>188.7625151778519</v>
      </c>
      <c r="E109" s="24">
        <f t="shared" si="9"/>
        <v>748.1534500532408</v>
      </c>
      <c r="F109" s="5">
        <f t="shared" si="10"/>
        <v>1.5406983700497676</v>
      </c>
      <c r="G109" s="25">
        <f t="shared" si="11"/>
        <v>525.6279390332686</v>
      </c>
      <c r="H109" s="29">
        <f t="shared" si="12"/>
        <v>1.108737221960154</v>
      </c>
      <c r="I109" s="26">
        <f t="shared" si="13"/>
        <v>2.212266744319594</v>
      </c>
    </row>
    <row r="110" spans="1:9" ht="12">
      <c r="A110" s="23">
        <v>97</v>
      </c>
      <c r="B110" s="23">
        <f t="shared" si="14"/>
        <v>970</v>
      </c>
      <c r="C110" s="24">
        <f t="shared" si="15"/>
        <v>16.166666666666668</v>
      </c>
      <c r="D110" s="32">
        <f t="shared" si="16"/>
        <v>190.9747819221715</v>
      </c>
      <c r="E110" s="24">
        <f t="shared" si="9"/>
        <v>749.6941484232906</v>
      </c>
      <c r="F110" s="5">
        <f t="shared" si="10"/>
        <v>1.5250166895547181</v>
      </c>
      <c r="G110" s="25">
        <f t="shared" si="11"/>
        <v>526.4494429952541</v>
      </c>
      <c r="H110" s="29">
        <f t="shared" si="12"/>
        <v>1.1070070804759902</v>
      </c>
      <c r="I110" s="26">
        <f t="shared" si="13"/>
        <v>2.208803157357457</v>
      </c>
    </row>
    <row r="111" spans="1:9" ht="12">
      <c r="A111" s="23">
        <v>98</v>
      </c>
      <c r="B111" s="23">
        <f t="shared" si="14"/>
        <v>980</v>
      </c>
      <c r="C111" s="24">
        <f t="shared" si="15"/>
        <v>16.333333333333332</v>
      </c>
      <c r="D111" s="32">
        <f t="shared" si="16"/>
        <v>193.18358507952897</v>
      </c>
      <c r="E111" s="24">
        <f t="shared" si="9"/>
        <v>751.2191651128453</v>
      </c>
      <c r="F111" s="5">
        <f t="shared" si="10"/>
        <v>1.5096510207993106</v>
      </c>
      <c r="G111" s="25">
        <f t="shared" si="11"/>
        <v>527.2655777741078</v>
      </c>
      <c r="H111" s="29">
        <f t="shared" si="12"/>
        <v>1.1052935853856642</v>
      </c>
      <c r="I111" s="26">
        <f t="shared" si="13"/>
        <v>2.2052720414404763</v>
      </c>
    </row>
    <row r="112" spans="1:9" ht="12">
      <c r="A112" s="23">
        <v>99</v>
      </c>
      <c r="B112" s="23">
        <f t="shared" si="14"/>
        <v>990</v>
      </c>
      <c r="C112" s="24">
        <f t="shared" si="15"/>
        <v>16.5</v>
      </c>
      <c r="D112" s="32">
        <f t="shared" si="16"/>
        <v>195.38885712096945</v>
      </c>
      <c r="E112" s="24">
        <f t="shared" si="9"/>
        <v>752.7288161336446</v>
      </c>
      <c r="F112" s="5">
        <f t="shared" si="10"/>
        <v>1.4945919067546356</v>
      </c>
      <c r="G112" s="25">
        <f t="shared" si="11"/>
        <v>528.0764809930794</v>
      </c>
      <c r="H112" s="29">
        <f t="shared" si="12"/>
        <v>1.1035963196323924</v>
      </c>
      <c r="I112" s="26">
        <f t="shared" si="13"/>
        <v>2.2016759703503945</v>
      </c>
    </row>
    <row r="113" spans="1:9" ht="12">
      <c r="A113" s="23">
        <v>100</v>
      </c>
      <c r="B113" s="23">
        <f t="shared" si="14"/>
        <v>1000</v>
      </c>
      <c r="C113" s="24">
        <f t="shared" si="15"/>
        <v>16.666666666666668</v>
      </c>
      <c r="D113" s="32">
        <f t="shared" si="16"/>
        <v>197.59053309131986</v>
      </c>
      <c r="E113" s="24">
        <f t="shared" si="9"/>
        <v>754.2234080403992</v>
      </c>
      <c r="F113" s="5">
        <f t="shared" si="10"/>
        <v>1.4798302640181191</v>
      </c>
      <c r="G113" s="25">
        <f t="shared" si="11"/>
        <v>528.8822902914848</v>
      </c>
      <c r="H113" s="29">
        <f t="shared" si="12"/>
        <v>1.1019148714304574</v>
      </c>
      <c r="I113" s="26">
        <f t="shared" si="13"/>
        <v>2.198017406940617</v>
      </c>
    </row>
    <row r="114" spans="1:9" ht="12">
      <c r="A114" s="23">
        <v>101</v>
      </c>
      <c r="B114" s="23">
        <f t="shared" si="14"/>
        <v>1010</v>
      </c>
      <c r="C114" s="24">
        <f t="shared" si="15"/>
        <v>16.833333333333332</v>
      </c>
      <c r="D114" s="32">
        <f t="shared" si="16"/>
        <v>199.78855049826046</v>
      </c>
      <c r="E114" s="24">
        <f t="shared" si="9"/>
        <v>755.7032383044174</v>
      </c>
      <c r="F114" s="5">
        <f t="shared" si="10"/>
        <v>1.4653573645429105</v>
      </c>
      <c r="G114" s="25">
        <f t="shared" si="11"/>
        <v>529.6831432235805</v>
      </c>
      <c r="H114" s="29">
        <f t="shared" si="12"/>
        <v>1.100248834353396</v>
      </c>
      <c r="I114" s="26">
        <f t="shared" si="13"/>
        <v>2.194298708761129</v>
      </c>
    </row>
    <row r="115" spans="1:9" ht="12">
      <c r="A115" s="23">
        <v>102</v>
      </c>
      <c r="B115" s="23">
        <f t="shared" si="14"/>
        <v>1020</v>
      </c>
      <c r="C115" s="24">
        <f t="shared" si="15"/>
        <v>17</v>
      </c>
      <c r="D115" s="32">
        <f t="shared" si="16"/>
        <v>201.9828492070216</v>
      </c>
      <c r="E115" s="24">
        <f t="shared" si="9"/>
        <v>757.1685956689603</v>
      </c>
      <c r="F115" s="5">
        <f t="shared" si="10"/>
        <v>1.4511648184281967</v>
      </c>
      <c r="G115" s="25">
        <f t="shared" si="11"/>
        <v>530.4791771634713</v>
      </c>
      <c r="H115" s="29">
        <f t="shared" si="12"/>
        <v>1.098597807409881</v>
      </c>
      <c r="I115" s="26">
        <f t="shared" si="13"/>
        <v>2.1905221333675304</v>
      </c>
    </row>
    <row r="116" spans="1:9" ht="12">
      <c r="A116" s="23">
        <v>103</v>
      </c>
      <c r="B116" s="23">
        <f t="shared" si="14"/>
        <v>1030</v>
      </c>
      <c r="C116" s="24">
        <f t="shared" si="15"/>
        <v>17.166666666666668</v>
      </c>
      <c r="D116" s="32">
        <f t="shared" si="16"/>
        <v>204.1733713403891</v>
      </c>
      <c r="E116" s="24">
        <f t="shared" si="9"/>
        <v>758.6197604873885</v>
      </c>
      <c r="F116" s="5">
        <f t="shared" si="10"/>
        <v>1.4372445576999553</v>
      </c>
      <c r="G116" s="25">
        <f t="shared" si="11"/>
        <v>531.2705292157037</v>
      </c>
      <c r="H116" s="29">
        <f t="shared" si="12"/>
        <v>1.096961395108308</v>
      </c>
      <c r="I116" s="26">
        <f t="shared" si="13"/>
        <v>2.186689843333973</v>
      </c>
    </row>
    <row r="117" spans="1:9" ht="12">
      <c r="A117" s="23">
        <v>104</v>
      </c>
      <c r="B117" s="23">
        <f t="shared" si="14"/>
        <v>1040</v>
      </c>
      <c r="C117" s="24">
        <f t="shared" si="15"/>
        <v>17.333333333333332</v>
      </c>
      <c r="D117" s="32">
        <f t="shared" si="16"/>
        <v>206.36006118372308</v>
      </c>
      <c r="E117" s="24">
        <f t="shared" si="9"/>
        <v>760.0570050450884</v>
      </c>
      <c r="F117" s="5">
        <f t="shared" si="10"/>
        <v>1.4235888210175744</v>
      </c>
      <c r="G117" s="25">
        <f t="shared" si="11"/>
        <v>532.0573361312227</v>
      </c>
      <c r="H117" s="29">
        <f t="shared" si="12"/>
        <v>1.0953392075110004</v>
      </c>
      <c r="I117" s="26">
        <f t="shared" si="13"/>
        <v>2.182803910988326</v>
      </c>
    </row>
    <row r="118" spans="1:9" ht="12">
      <c r="A118" s="23">
        <v>105</v>
      </c>
      <c r="B118" s="23">
        <f t="shared" si="14"/>
        <v>1050</v>
      </c>
      <c r="C118" s="24">
        <f t="shared" si="15"/>
        <v>17.5</v>
      </c>
      <c r="D118" s="32">
        <f t="shared" si="16"/>
        <v>208.5428650947114</v>
      </c>
      <c r="E118" s="24">
        <f t="shared" si="9"/>
        <v>761.480593866106</v>
      </c>
      <c r="F118" s="5">
        <f t="shared" si="10"/>
        <v>1.4101901392436957</v>
      </c>
      <c r="G118" s="25">
        <f t="shared" si="11"/>
        <v>532.8397342283882</v>
      </c>
      <c r="H118" s="29">
        <f t="shared" si="12"/>
        <v>1.0937308602788849</v>
      </c>
      <c r="I118" s="26">
        <f t="shared" si="13"/>
        <v>2.178866322886911</v>
      </c>
    </row>
    <row r="119" spans="1:9" ht="12">
      <c r="A119" s="23">
        <v>106</v>
      </c>
      <c r="B119" s="23">
        <f t="shared" si="14"/>
        <v>1060</v>
      </c>
      <c r="C119" s="24">
        <f t="shared" si="15"/>
        <v>17.666666666666668</v>
      </c>
      <c r="D119" s="32">
        <f t="shared" si="16"/>
        <v>210.7217314175983</v>
      </c>
      <c r="E119" s="24">
        <f t="shared" si="9"/>
        <v>762.8907840053497</v>
      </c>
      <c r="F119" s="5">
        <f t="shared" si="10"/>
        <v>1.3970413218190743</v>
      </c>
      <c r="G119" s="25">
        <f t="shared" si="11"/>
        <v>533.6178593187681</v>
      </c>
      <c r="H119" s="29">
        <f t="shared" si="12"/>
        <v>1.0921359747074157</v>
      </c>
      <c r="I119" s="26">
        <f t="shared" si="13"/>
        <v>2.174878984045053</v>
      </c>
    </row>
    <row r="120" spans="1:9" ht="12">
      <c r="A120" s="23">
        <v>107</v>
      </c>
      <c r="B120" s="23">
        <f t="shared" si="14"/>
        <v>1070</v>
      </c>
      <c r="C120" s="24">
        <f t="shared" si="15"/>
        <v>17.833333333333332</v>
      </c>
      <c r="D120" s="32">
        <f t="shared" si="16"/>
        <v>212.89661040164336</v>
      </c>
      <c r="E120" s="24">
        <f t="shared" si="9"/>
        <v>764.2878253271688</v>
      </c>
      <c r="F120" s="5">
        <f t="shared" si="10"/>
        <v>1.3841354438975486</v>
      </c>
      <c r="G120" s="25">
        <f t="shared" si="11"/>
        <v>534.3918466374373</v>
      </c>
      <c r="H120" s="29">
        <f t="shared" si="12"/>
        <v>1.0905541777544776</v>
      </c>
      <c r="I120" s="26">
        <f t="shared" si="13"/>
        <v>2.170843721937422</v>
      </c>
    </row>
    <row r="121" spans="1:9" ht="12">
      <c r="A121" s="23">
        <v>108</v>
      </c>
      <c r="B121" s="23">
        <f t="shared" si="14"/>
        <v>1080</v>
      </c>
      <c r="C121" s="24">
        <f t="shared" si="15"/>
        <v>18</v>
      </c>
      <c r="D121" s="32">
        <f t="shared" si="16"/>
        <v>215.06745412358077</v>
      </c>
      <c r="E121" s="24">
        <f t="shared" si="9"/>
        <v>765.6719607710663</v>
      </c>
      <c r="F121" s="5">
        <f t="shared" si="10"/>
        <v>1.3714658341821178</v>
      </c>
      <c r="G121" s="25">
        <f t="shared" si="11"/>
        <v>535.1618307775374</v>
      </c>
      <c r="H121" s="29">
        <f t="shared" si="12"/>
        <v>1.0889851020609238</v>
      </c>
      <c r="I121" s="26">
        <f t="shared" si="13"/>
        <v>2.1667622902833013</v>
      </c>
    </row>
    <row r="122" spans="1:9" ht="12">
      <c r="A122" s="23">
        <v>109</v>
      </c>
      <c r="B122" s="23">
        <f t="shared" si="14"/>
        <v>1090</v>
      </c>
      <c r="C122" s="24">
        <f t="shared" si="15"/>
        <v>18.166666666666668</v>
      </c>
      <c r="D122" s="32">
        <f t="shared" si="16"/>
        <v>217.23421641386406</v>
      </c>
      <c r="E122" s="24">
        <f t="shared" si="9"/>
        <v>767.0434266052484</v>
      </c>
      <c r="F122" s="5">
        <f t="shared" si="10"/>
        <v>1.3590260634269953</v>
      </c>
      <c r="G122" s="25">
        <f t="shared" si="11"/>
        <v>535.9279456288558</v>
      </c>
      <c r="H122" s="29">
        <f t="shared" si="12"/>
        <v>1.08742838596437</v>
      </c>
      <c r="I122" s="26">
        <f t="shared" si="13"/>
        <v>2.1626363726285547</v>
      </c>
    </row>
    <row r="123" spans="1:9" ht="12">
      <c r="A123" s="23">
        <v>110</v>
      </c>
      <c r="B123" s="23">
        <f t="shared" si="14"/>
        <v>1100</v>
      </c>
      <c r="C123" s="24">
        <f t="shared" si="15"/>
        <v>18.333333333333332</v>
      </c>
      <c r="D123" s="32">
        <f t="shared" si="16"/>
        <v>219.39685278649262</v>
      </c>
      <c r="E123" s="24">
        <f t="shared" si="9"/>
        <v>768.4024526686754</v>
      </c>
      <c r="F123" s="5">
        <f t="shared" si="10"/>
        <v>1.3468099335591432</v>
      </c>
      <c r="G123" s="25">
        <f t="shared" si="11"/>
        <v>536.6903243202077</v>
      </c>
      <c r="H123" s="29">
        <f t="shared" si="12"/>
        <v>1.0858836735068083</v>
      </c>
      <c r="I123" s="26">
        <f t="shared" si="13"/>
        <v>2.1584675857369215</v>
      </c>
    </row>
    <row r="124" spans="1:9" ht="12">
      <c r="A124" s="23">
        <v>111</v>
      </c>
      <c r="B124" s="23">
        <f t="shared" si="14"/>
        <v>1110</v>
      </c>
      <c r="C124" s="24">
        <f t="shared" si="15"/>
        <v>18.5</v>
      </c>
      <c r="D124" s="32">
        <f t="shared" si="16"/>
        <v>221.55532037222955</v>
      </c>
      <c r="E124" s="24">
        <f t="shared" si="9"/>
        <v>769.7492626022346</v>
      </c>
      <c r="F124" s="5">
        <f t="shared" si="10"/>
        <v>1.3348114673783584</v>
      </c>
      <c r="G124" s="25">
        <f t="shared" si="11"/>
        <v>537.4490991654096</v>
      </c>
      <c r="H124" s="29">
        <f t="shared" si="12"/>
        <v>1.0843506144365596</v>
      </c>
      <c r="I124" s="26">
        <f t="shared" si="13"/>
        <v>2.154257482802148</v>
      </c>
    </row>
    <row r="125" spans="1:9" ht="12">
      <c r="A125" s="23">
        <v>112</v>
      </c>
      <c r="B125" s="23">
        <f t="shared" si="14"/>
        <v>1120</v>
      </c>
      <c r="C125" s="24">
        <f t="shared" si="15"/>
        <v>18.666666666666668</v>
      </c>
      <c r="D125" s="32">
        <f t="shared" si="16"/>
        <v>223.70957785503168</v>
      </c>
      <c r="E125" s="24">
        <f t="shared" si="9"/>
        <v>771.0840740696129</v>
      </c>
      <c r="F125" s="5">
        <f t="shared" si="10"/>
        <v>1.3230248988072617</v>
      </c>
      <c r="G125" s="25">
        <f t="shared" si="11"/>
        <v>538.204401612652</v>
      </c>
      <c r="H125" s="29">
        <f t="shared" si="12"/>
        <v>1.0828288642050516</v>
      </c>
      <c r="I125" s="26">
        <f t="shared" si="13"/>
        <v>2.1500075564906065</v>
      </c>
    </row>
    <row r="126" spans="1:9" ht="12">
      <c r="A126" s="23">
        <v>113</v>
      </c>
      <c r="B126" s="23">
        <f t="shared" si="14"/>
        <v>1130</v>
      </c>
      <c r="C126" s="24">
        <f t="shared" si="15"/>
        <v>18.833333333333332</v>
      </c>
      <c r="D126" s="32">
        <f t="shared" si="16"/>
        <v>225.8595854115223</v>
      </c>
      <c r="E126" s="24">
        <f t="shared" si="9"/>
        <v>772.4070989684202</v>
      </c>
      <c r="F126" s="5">
        <f t="shared" si="10"/>
        <v>1.3114446636514003</v>
      </c>
      <c r="G126" s="25">
        <f t="shared" si="11"/>
        <v>538.9563621970838</v>
      </c>
      <c r="H126" s="29">
        <f t="shared" si="12"/>
        <v>1.081318083958859</v>
      </c>
      <c r="I126" s="26">
        <f t="shared" si="13"/>
        <v>2.1457192418249864</v>
      </c>
    </row>
    <row r="127" spans="1:9" ht="12">
      <c r="A127" s="23">
        <v>114</v>
      </c>
      <c r="B127" s="23">
        <f t="shared" si="14"/>
        <v>1140</v>
      </c>
      <c r="C127" s="24">
        <f t="shared" si="15"/>
        <v>19</v>
      </c>
      <c r="D127" s="32">
        <f t="shared" si="16"/>
        <v>228.00530465334728</v>
      </c>
      <c r="E127" s="24">
        <f t="shared" si="9"/>
        <v>773.7185436320716</v>
      </c>
      <c r="F127" s="5">
        <f t="shared" si="10"/>
        <v>1.300065390838654</v>
      </c>
      <c r="G127" s="25">
        <f t="shared" si="11"/>
        <v>539.7051104964393</v>
      </c>
      <c r="H127" s="29">
        <f t="shared" si="12"/>
        <v>1.0798179405274175</v>
      </c>
      <c r="I127" s="26">
        <f t="shared" si="13"/>
        <v>2.141393918918175</v>
      </c>
    </row>
    <row r="128" spans="1:9" ht="12">
      <c r="A128" s="23">
        <v>115</v>
      </c>
      <c r="B128" s="23">
        <f t="shared" si="14"/>
        <v>1150</v>
      </c>
      <c r="C128" s="24">
        <f t="shared" si="15"/>
        <v>19.166666666666668</v>
      </c>
      <c r="D128" s="32">
        <f t="shared" si="16"/>
        <v>230.14669857226545</v>
      </c>
      <c r="E128" s="24">
        <f t="shared" si="9"/>
        <v>775.0186090229103</v>
      </c>
      <c r="F128" s="5">
        <f t="shared" si="10"/>
        <v>1.2888818941148656</v>
      </c>
      <c r="G128" s="25">
        <f t="shared" si="11"/>
        <v>540.4507750895414</v>
      </c>
      <c r="H128" s="29">
        <f t="shared" si="12"/>
        <v>1.0783281064067907</v>
      </c>
      <c r="I128" s="26">
        <f t="shared" si="13"/>
        <v>2.1370329155652463</v>
      </c>
    </row>
    <row r="129" spans="1:9" ht="12">
      <c r="A129" s="23">
        <v>116</v>
      </c>
      <c r="B129" s="23">
        <f t="shared" si="14"/>
        <v>1160</v>
      </c>
      <c r="C129" s="24">
        <f t="shared" si="15"/>
        <v>19.333333333333332</v>
      </c>
      <c r="D129" s="32">
        <f t="shared" si="16"/>
        <v>232.2837314878307</v>
      </c>
      <c r="E129" s="24">
        <f t="shared" si="9"/>
        <v>776.3074909170251</v>
      </c>
      <c r="F129" s="5">
        <f t="shared" si="10"/>
        <v>1.277889164160456</v>
      </c>
      <c r="G129" s="25">
        <f t="shared" si="11"/>
        <v>541.193483517531</v>
      </c>
      <c r="H129" s="29">
        <f t="shared" si="12"/>
        <v>1.0768482597398257</v>
      </c>
      <c r="I129" s="26">
        <f t="shared" si="13"/>
        <v>2.1326375097025547</v>
      </c>
    </row>
    <row r="130" spans="1:9" ht="12">
      <c r="A130" s="23">
        <v>117</v>
      </c>
      <c r="B130" s="23">
        <f t="shared" si="14"/>
        <v>1170</v>
      </c>
      <c r="C130" s="24">
        <f t="shared" si="15"/>
        <v>19.5</v>
      </c>
      <c r="D130" s="32">
        <f t="shared" si="16"/>
        <v>234.41636899753325</v>
      </c>
      <c r="E130" s="24">
        <f t="shared" si="9"/>
        <v>777.5853800811856</v>
      </c>
      <c r="F130" s="5">
        <f t="shared" si="10"/>
        <v>1.2670823611098285</v>
      </c>
      <c r="G130" s="25">
        <f t="shared" si="11"/>
        <v>541.9333622476762</v>
      </c>
      <c r="H130" s="29">
        <f t="shared" si="12"/>
        <v>1.0753780842930312</v>
      </c>
      <c r="I130" s="26">
        <f t="shared" si="13"/>
        <v>2.128208931740641</v>
      </c>
    </row>
    <row r="131" spans="1:9" ht="12">
      <c r="A131" s="23">
        <v>118</v>
      </c>
      <c r="B131" s="23">
        <f t="shared" si="14"/>
        <v>1180</v>
      </c>
      <c r="C131" s="24">
        <f t="shared" si="15"/>
        <v>19.666666666666668</v>
      </c>
      <c r="D131" s="32">
        <f t="shared" si="16"/>
        <v>236.54457792927388</v>
      </c>
      <c r="E131" s="24">
        <f t="shared" si="9"/>
        <v>778.8524624422954</v>
      </c>
      <c r="F131" s="5">
        <f t="shared" si="10"/>
        <v>1.256456807445261</v>
      </c>
      <c r="G131" s="25">
        <f t="shared" si="11"/>
        <v>542.6705366396252</v>
      </c>
      <c r="H131" s="29">
        <f t="shared" si="12"/>
        <v>1.0739172694304577</v>
      </c>
      <c r="I131" s="26">
        <f t="shared" si="13"/>
        <v>2.1237483667785786</v>
      </c>
    </row>
    <row r="132" spans="1:9" ht="12">
      <c r="A132" s="23">
        <v>119</v>
      </c>
      <c r="B132" s="23">
        <f t="shared" si="14"/>
        <v>1190</v>
      </c>
      <c r="C132" s="24">
        <f t="shared" si="15"/>
        <v>19.833333333333332</v>
      </c>
      <c r="D132" s="32">
        <f t="shared" si="16"/>
        <v>238.66832629605247</v>
      </c>
      <c r="E132" s="24">
        <f t="shared" si="9"/>
        <v>780.1089192497407</v>
      </c>
      <c r="F132" s="5">
        <f t="shared" si="10"/>
        <v>1.2460079812474305</v>
      </c>
      <c r="G132" s="25">
        <f t="shared" si="11"/>
        <v>543.405130913976</v>
      </c>
      <c r="H132" s="29">
        <f t="shared" si="12"/>
        <v>1.0724655100848601</v>
      </c>
      <c r="I132" s="26">
        <f t="shared" si="13"/>
        <v>2.119256956705891</v>
      </c>
    </row>
    <row r="133" spans="1:9" ht="12">
      <c r="A133" s="23">
        <v>120</v>
      </c>
      <c r="B133" s="23">
        <f t="shared" si="14"/>
        <v>1200</v>
      </c>
      <c r="C133" s="24">
        <f t="shared" si="15"/>
        <v>20</v>
      </c>
      <c r="D133" s="32">
        <f t="shared" si="16"/>
        <v>240.78758325275837</v>
      </c>
      <c r="E133" s="24">
        <f t="shared" si="9"/>
        <v>781.3549272309881</v>
      </c>
      <c r="F133" s="5">
        <f t="shared" si="10"/>
        <v>1.2357315097772243</v>
      </c>
      <c r="G133" s="25">
        <f t="shared" si="11"/>
        <v>544.1372681230429</v>
      </c>
      <c r="H133" s="29">
        <f t="shared" si="12"/>
        <v>1.0710225067263832</v>
      </c>
      <c r="I133" s="26">
        <f t="shared" si="13"/>
        <v>2.114735802198797</v>
      </c>
    </row>
    <row r="134" spans="1:9" ht="12">
      <c r="A134" s="23">
        <v>121</v>
      </c>
      <c r="B134" s="23">
        <f t="shared" si="14"/>
        <v>1210</v>
      </c>
      <c r="C134" s="24">
        <f t="shared" si="15"/>
        <v>20.166666666666668</v>
      </c>
      <c r="D134" s="32">
        <f t="shared" si="16"/>
        <v>242.90231905495716</v>
      </c>
      <c r="E134" s="24">
        <f t="shared" si="9"/>
        <v>782.5906587407653</v>
      </c>
      <c r="F134" s="5">
        <f t="shared" si="10"/>
        <v>1.2256231633753032</v>
      </c>
      <c r="G134" s="25">
        <f t="shared" si="11"/>
        <v>544.8670701237025</v>
      </c>
      <c r="H134" s="29">
        <f t="shared" si="12"/>
        <v>1.0695879653290052</v>
      </c>
      <c r="I134" s="26">
        <f t="shared" si="13"/>
        <v>2.110185964615976</v>
      </c>
    </row>
    <row r="135" spans="1:9" ht="12">
      <c r="A135" s="23">
        <v>122</v>
      </c>
      <c r="B135" s="23">
        <f t="shared" si="14"/>
        <v>1220</v>
      </c>
      <c r="C135" s="24">
        <f t="shared" si="15"/>
        <v>20.333333333333332</v>
      </c>
      <c r="D135" s="32">
        <f t="shared" si="16"/>
        <v>245.01250501957313</v>
      </c>
      <c r="E135" s="24">
        <f t="shared" si="9"/>
        <v>783.8162819041406</v>
      </c>
      <c r="F135" s="5">
        <f t="shared" si="10"/>
        <v>1.2156788496570243</v>
      </c>
      <c r="G135" s="25">
        <f t="shared" si="11"/>
        <v>545.5946575522164</v>
      </c>
      <c r="H135" s="29">
        <f t="shared" si="12"/>
        <v>1.0681615973349443</v>
      </c>
      <c r="I135" s="26">
        <f t="shared" si="13"/>
        <v>2.105608467799811</v>
      </c>
    </row>
    <row r="136" spans="1:9" ht="12">
      <c r="A136" s="23">
        <v>123</v>
      </c>
      <c r="B136" s="23">
        <f t="shared" si="14"/>
        <v>1230</v>
      </c>
      <c r="C136" s="24">
        <f t="shared" si="15"/>
        <v>20.5</v>
      </c>
      <c r="D136" s="32">
        <f t="shared" si="16"/>
        <v>247.11811348737294</v>
      </c>
      <c r="E136" s="24">
        <f t="shared" si="9"/>
        <v>785.0319607537976</v>
      </c>
      <c r="F136" s="5">
        <f t="shared" si="10"/>
        <v>1.205894607988398</v>
      </c>
      <c r="G136" s="25">
        <f t="shared" si="11"/>
        <v>546.3201498009248</v>
      </c>
      <c r="H136" s="29">
        <f t="shared" si="12"/>
        <v>1.0667431196172237</v>
      </c>
      <c r="I136" s="26">
        <f t="shared" si="13"/>
        <v>2.101004299787989</v>
      </c>
    </row>
    <row r="137" spans="1:9" ht="12">
      <c r="A137" s="23">
        <v>124</v>
      </c>
      <c r="B137" s="23">
        <f t="shared" si="14"/>
        <v>1240</v>
      </c>
      <c r="C137" s="24">
        <f t="shared" si="15"/>
        <v>20.666666666666668</v>
      </c>
      <c r="D137" s="32">
        <f t="shared" si="16"/>
        <v>249.21911778716094</v>
      </c>
      <c r="E137" s="24">
        <f t="shared" si="9"/>
        <v>786.237855361786</v>
      </c>
      <c r="F137" s="5">
        <f t="shared" si="10"/>
        <v>1.1962666042252295</v>
      </c>
      <c r="G137" s="25">
        <f t="shared" si="11"/>
        <v>547.0436649967203</v>
      </c>
      <c r="H137" s="29">
        <f t="shared" si="12"/>
        <v>1.0653322544405688</v>
      </c>
      <c r="I137" s="26">
        <f t="shared" si="13"/>
        <v>2.096374414440495</v>
      </c>
    </row>
    <row r="138" spans="1:9" ht="12">
      <c r="A138" s="23">
        <v>125</v>
      </c>
      <c r="B138" s="23">
        <f t="shared" si="14"/>
        <v>1250</v>
      </c>
      <c r="C138" s="24">
        <f t="shared" si="15"/>
        <v>20.833333333333332</v>
      </c>
      <c r="D138" s="32">
        <f t="shared" si="16"/>
        <v>251.31549220160144</v>
      </c>
      <c r="E138" s="24">
        <f t="shared" si="9"/>
        <v>787.4341219660113</v>
      </c>
      <c r="F138" s="5">
        <f t="shared" si="10"/>
        <v>1.1867911257060086</v>
      </c>
      <c r="G138" s="25">
        <f t="shared" si="11"/>
        <v>547.7653199812052</v>
      </c>
      <c r="H138" s="29">
        <f t="shared" si="12"/>
        <v>1.0639287294208106</v>
      </c>
      <c r="I138" s="26">
        <f t="shared" si="13"/>
        <v>2.0917197329859745</v>
      </c>
    </row>
    <row r="139" spans="1:9" ht="12">
      <c r="A139" s="23">
        <v>126</v>
      </c>
      <c r="B139" s="23">
        <f t="shared" si="14"/>
        <v>1260</v>
      </c>
      <c r="C139" s="24">
        <f t="shared" si="15"/>
        <v>21</v>
      </c>
      <c r="D139" s="32">
        <f t="shared" si="16"/>
        <v>253.40721193458742</v>
      </c>
      <c r="E139" s="24">
        <f t="shared" si="9"/>
        <v>788.6209130917173</v>
      </c>
      <c r="F139" s="5">
        <f t="shared" si="10"/>
        <v>1.1774645764750176</v>
      </c>
      <c r="G139" s="25">
        <f t="shared" si="11"/>
        <v>548.4852302924551</v>
      </c>
      <c r="H139" s="29">
        <f t="shared" si="12"/>
        <v>1.0625322774829222</v>
      </c>
      <c r="I139" s="26">
        <f t="shared" si="13"/>
        <v>2.0870411454927877</v>
      </c>
    </row>
    <row r="140" spans="1:9" ht="12">
      <c r="A140" s="23">
        <v>127</v>
      </c>
      <c r="B140" s="23">
        <f t="shared" si="14"/>
        <v>1270</v>
      </c>
      <c r="C140" s="24">
        <f t="shared" si="15"/>
        <v>21.166666666666668</v>
      </c>
      <c r="D140" s="32">
        <f t="shared" si="16"/>
        <v>255.4942530800802</v>
      </c>
      <c r="E140" s="24">
        <f t="shared" si="9"/>
        <v>789.7983776681923</v>
      </c>
      <c r="F140" s="5">
        <f t="shared" si="10"/>
        <v>1.1682834727350837</v>
      </c>
      <c r="G140" s="25">
        <f t="shared" si="11"/>
        <v>549.203510148301</v>
      </c>
      <c r="H140" s="29">
        <f t="shared" si="12"/>
        <v>1.0611426368178507</v>
      </c>
      <c r="I140" s="26">
        <f t="shared" si="13"/>
        <v>2.082339512267427</v>
      </c>
    </row>
    <row r="141" spans="1:9" ht="12">
      <c r="A141" s="23">
        <v>128</v>
      </c>
      <c r="B141" s="23">
        <f t="shared" si="14"/>
        <v>1280</v>
      </c>
      <c r="C141" s="24">
        <f t="shared" si="15"/>
        <v>21.333333333333332</v>
      </c>
      <c r="D141" s="32">
        <f t="shared" si="16"/>
        <v>257.57659259234765</v>
      </c>
      <c r="E141" s="24">
        <f aca="true" t="shared" si="17" ref="E141:E204">20+345*LOG(8*(B141)/60+1)</f>
        <v>790.9666611409274</v>
      </c>
      <c r="F141" s="5">
        <f aca="true" t="shared" si="18" ref="F141:F204">20+345*LOG(8*(B141+delta_t_p)/60+1)-E141</f>
        <v>1.1592444385070166</v>
      </c>
      <c r="G141" s="25">
        <f aca="true" t="shared" si="19" ref="G141:G204">IF(steel_p&lt;&gt;1,IF(D141&lt;600,425+0.773*D141-0.00169*D141^2+0.00000222*D141^3,IF(D141&lt;735,666+13002/(738-D141),IF(D141&lt;900,545+17820/(D141-731),650))),450+0.28*D141-0.000291*D141^2+0.000000134*D141^3)</f>
        <v>549.9202724310583</v>
      </c>
      <c r="H141" s="29">
        <f aca="true" t="shared" si="20" ref="H141:H204">(ro_p*c_p)/(7850*G141)*dp*fatt_sez_prot</f>
        <v>1.059759550838252</v>
      </c>
      <c r="I141" s="26">
        <f aca="true" t="shared" si="21" ref="I141:I204">lam_p/dp*fatt_sez_prot/(7850*G141)*(E141-D141)/(1+H141/3)*delta_t_p-(EXP(H141/10)-1)*F141</f>
        <v>2.0776156651852524</v>
      </c>
    </row>
    <row r="142" spans="1:9" ht="12">
      <c r="A142" s="23">
        <v>129</v>
      </c>
      <c r="B142" s="23">
        <f aca="true" t="shared" si="22" ref="B142:B205">B141+delta_t_p</f>
        <v>1290</v>
      </c>
      <c r="C142" s="24">
        <f aca="true" t="shared" si="23" ref="C142:C205">B142/60</f>
        <v>21.5</v>
      </c>
      <c r="D142" s="32">
        <f t="shared" si="16"/>
        <v>259.6542082575329</v>
      </c>
      <c r="E142" s="24">
        <f t="shared" si="17"/>
        <v>792.1259055794344</v>
      </c>
      <c r="F142" s="5">
        <f t="shared" si="18"/>
        <v>1.1503442014917482</v>
      </c>
      <c r="G142" s="25">
        <f t="shared" si="19"/>
        <v>550.6356286736284</v>
      </c>
      <c r="H142" s="29">
        <f t="shared" si="20"/>
        <v>1.0583827681332505</v>
      </c>
      <c r="I142" s="26">
        <f t="shared" si="21"/>
        <v>2.0728704089562946</v>
      </c>
    </row>
    <row r="143" spans="1:9" ht="12">
      <c r="A143" s="23">
        <v>130</v>
      </c>
      <c r="B143" s="23">
        <f t="shared" si="22"/>
        <v>1300</v>
      </c>
      <c r="C143" s="24">
        <f t="shared" si="23"/>
        <v>21.666666666666668</v>
      </c>
      <c r="D143" s="32">
        <f aca="true" t="shared" si="24" ref="D143:D206">D142+IF(AND(I142&lt;0,F142&gt;0),0,I142)</f>
        <v>261.7270786664892</v>
      </c>
      <c r="E143" s="24">
        <f t="shared" si="17"/>
        <v>793.2762497809262</v>
      </c>
      <c r="F143" s="5">
        <f t="shared" si="18"/>
        <v>1.141579589118919</v>
      </c>
      <c r="G143" s="25">
        <f t="shared" si="19"/>
        <v>551.3496890469074</v>
      </c>
      <c r="H143" s="29">
        <f t="shared" si="20"/>
        <v>1.0570120424223284</v>
      </c>
      <c r="I143" s="26">
        <f t="shared" si="21"/>
        <v>2.0681045223300996</v>
      </c>
    </row>
    <row r="144" spans="1:9" ht="12">
      <c r="A144" s="23">
        <v>131</v>
      </c>
      <c r="B144" s="23">
        <f t="shared" si="22"/>
        <v>1310</v>
      </c>
      <c r="C144" s="24">
        <f t="shared" si="23"/>
        <v>21.833333333333332</v>
      </c>
      <c r="D144" s="32">
        <f t="shared" si="24"/>
        <v>263.7951831888193</v>
      </c>
      <c r="E144" s="24">
        <f t="shared" si="17"/>
        <v>794.4178293700451</v>
      </c>
      <c r="F144" s="5">
        <f t="shared" si="18"/>
        <v>1.1329475247782739</v>
      </c>
      <c r="G144" s="25">
        <f t="shared" si="19"/>
        <v>552.0625623484349</v>
      </c>
      <c r="H144" s="29">
        <f t="shared" si="20"/>
        <v>1.0556471325084404</v>
      </c>
      <c r="I144" s="26">
        <f t="shared" si="21"/>
        <v>2.063318759242049</v>
      </c>
    </row>
    <row r="145" spans="1:9" ht="12">
      <c r="A145" s="23">
        <v>132</v>
      </c>
      <c r="B145" s="23">
        <f t="shared" si="22"/>
        <v>1320</v>
      </c>
      <c r="C145" s="24">
        <f t="shared" si="23"/>
        <v>22</v>
      </c>
      <c r="D145" s="32">
        <f t="shared" si="24"/>
        <v>265.85850194806136</v>
      </c>
      <c r="E145" s="24">
        <f t="shared" si="17"/>
        <v>795.5507768948233</v>
      </c>
      <c r="F145" s="5">
        <f t="shared" si="18"/>
        <v>1.124445024216925</v>
      </c>
      <c r="G145" s="25">
        <f t="shared" si="19"/>
        <v>552.7743559922235</v>
      </c>
      <c r="H145" s="29">
        <f t="shared" si="20"/>
        <v>1.0542878022304385</v>
      </c>
      <c r="I145" s="26">
        <f t="shared" si="21"/>
        <v>2.0585138499049958</v>
      </c>
    </row>
    <row r="146" spans="1:9" ht="12">
      <c r="A146" s="23">
        <v>133</v>
      </c>
      <c r="B146" s="23">
        <f t="shared" si="22"/>
        <v>1330</v>
      </c>
      <c r="C146" s="24">
        <f t="shared" si="23"/>
        <v>22.166666666666668</v>
      </c>
      <c r="D146" s="32">
        <f t="shared" si="24"/>
        <v>267.91701579796637</v>
      </c>
      <c r="E146" s="24">
        <f t="shared" si="17"/>
        <v>796.6752219190403</v>
      </c>
      <c r="F146" s="5">
        <f t="shared" si="18"/>
        <v>1.1160691921010084</v>
      </c>
      <c r="G146" s="25">
        <f t="shared" si="19"/>
        <v>553.4851759997122</v>
      </c>
      <c r="H146" s="29">
        <f t="shared" si="20"/>
        <v>1.0529338204148948</v>
      </c>
      <c r="I146" s="26">
        <f t="shared" si="21"/>
        <v>2.0536905018481675</v>
      </c>
    </row>
    <row r="147" spans="1:9" ht="12">
      <c r="A147" s="23">
        <v>134</v>
      </c>
      <c r="B147" s="23">
        <f t="shared" si="22"/>
        <v>1340</v>
      </c>
      <c r="C147" s="24">
        <f t="shared" si="23"/>
        <v>22.333333333333332</v>
      </c>
      <c r="D147" s="32">
        <f t="shared" si="24"/>
        <v>269.97070629981454</v>
      </c>
      <c r="E147" s="24">
        <f t="shared" si="17"/>
        <v>797.7912911111413</v>
      </c>
      <c r="F147" s="5">
        <f t="shared" si="18"/>
        <v>1.107817218727405</v>
      </c>
      <c r="G147" s="25">
        <f t="shared" si="19"/>
        <v>554.195126991787</v>
      </c>
      <c r="H147" s="29">
        <f t="shared" si="20"/>
        <v>1.0515849608273875</v>
      </c>
      <c r="I147" s="26">
        <f t="shared" si="21"/>
        <v>2.048849400906691</v>
      </c>
    </row>
    <row r="148" spans="1:9" ht="12">
      <c r="A148" s="23">
        <v>135</v>
      </c>
      <c r="B148" s="23">
        <f t="shared" si="22"/>
        <v>1350</v>
      </c>
      <c r="C148" s="24">
        <f t="shared" si="23"/>
        <v>22.5</v>
      </c>
      <c r="D148" s="32">
        <f t="shared" si="24"/>
        <v>272.01955570072124</v>
      </c>
      <c r="E148" s="24">
        <f t="shared" si="17"/>
        <v>798.8991083298687</v>
      </c>
      <c r="F148" s="5">
        <f t="shared" si="18"/>
        <v>1.0996863768813228</v>
      </c>
      <c r="G148" s="25">
        <f t="shared" si="19"/>
        <v>554.9043121818194</v>
      </c>
      <c r="H148" s="29">
        <f t="shared" si="20"/>
        <v>1.0502410021233235</v>
      </c>
      <c r="I148" s="26">
        <f t="shared" si="21"/>
        <v>2.04399121216381</v>
      </c>
    </row>
    <row r="149" spans="1:9" ht="12">
      <c r="A149" s="23">
        <v>136</v>
      </c>
      <c r="B149" s="23">
        <f t="shared" si="22"/>
        <v>1360</v>
      </c>
      <c r="C149" s="24">
        <f t="shared" si="23"/>
        <v>22.666666666666668</v>
      </c>
      <c r="D149" s="32">
        <f t="shared" si="24"/>
        <v>274.06354691288504</v>
      </c>
      <c r="E149" s="24">
        <f t="shared" si="17"/>
        <v>799.99879470675</v>
      </c>
      <c r="F149" s="5">
        <f t="shared" si="18"/>
        <v>1.0916740188323502</v>
      </c>
      <c r="G149" s="25">
        <f t="shared" si="19"/>
        <v>555.6128333696724</v>
      </c>
      <c r="H149" s="29">
        <f t="shared" si="20"/>
        <v>1.0489017277983521</v>
      </c>
      <c r="I149" s="26">
        <f t="shared" si="21"/>
        <v>2.039116580848177</v>
      </c>
    </row>
    <row r="150" spans="1:9" ht="12">
      <c r="A150" s="23">
        <v>137</v>
      </c>
      <c r="B150" s="23">
        <f t="shared" si="22"/>
        <v>1370</v>
      </c>
      <c r="C150" s="24">
        <f t="shared" si="23"/>
        <v>22.833333333333332</v>
      </c>
      <c r="D150" s="32">
        <f t="shared" si="24"/>
        <v>276.10266349373325</v>
      </c>
      <c r="E150" s="24">
        <f t="shared" si="17"/>
        <v>801.0904687255824</v>
      </c>
      <c r="F150" s="5">
        <f t="shared" si="18"/>
        <v>1.0837775734573825</v>
      </c>
      <c r="G150" s="25">
        <f t="shared" si="19"/>
        <v>556.3207909366286</v>
      </c>
      <c r="H150" s="29">
        <f t="shared" si="20"/>
        <v>1.047566926138436</v>
      </c>
      <c r="I150" s="26">
        <f t="shared" si="21"/>
        <v>2.0342261331889495</v>
      </c>
    </row>
    <row r="151" spans="1:9" ht="12">
      <c r="A151" s="23">
        <v>138</v>
      </c>
      <c r="B151" s="23">
        <f t="shared" si="22"/>
        <v>1380</v>
      </c>
      <c r="C151" s="24">
        <f t="shared" si="23"/>
        <v>23</v>
      </c>
      <c r="D151" s="32">
        <f t="shared" si="24"/>
        <v>278.1368896269222</v>
      </c>
      <c r="E151" s="24">
        <f t="shared" si="17"/>
        <v>802.1742462990397</v>
      </c>
      <c r="F151" s="5">
        <f t="shared" si="18"/>
        <v>1.0759945434928113</v>
      </c>
      <c r="G151" s="25">
        <f t="shared" si="19"/>
        <v>557.0282838411952</v>
      </c>
      <c r="H151" s="29">
        <f t="shared" si="20"/>
        <v>1.0462363901696143</v>
      </c>
      <c r="I151" s="26">
        <f t="shared" si="21"/>
        <v>2.029320477229837</v>
      </c>
    </row>
    <row r="152" spans="1:9" ht="12">
      <c r="A152" s="23">
        <v>139</v>
      </c>
      <c r="B152" s="23">
        <f t="shared" si="22"/>
        <v>1390</v>
      </c>
      <c r="C152" s="24">
        <f t="shared" si="23"/>
        <v>23.166666666666668</v>
      </c>
      <c r="D152" s="32">
        <f t="shared" si="24"/>
        <v>280.166210104152</v>
      </c>
      <c r="E152" s="24">
        <f t="shared" si="17"/>
        <v>803.2502408425325</v>
      </c>
      <c r="F152" s="5">
        <f t="shared" si="18"/>
        <v>1.0683225028983543</v>
      </c>
      <c r="G152" s="25">
        <f t="shared" si="19"/>
        <v>557.7354096157455</v>
      </c>
      <c r="H152" s="29">
        <f t="shared" si="20"/>
        <v>1.044909917607524</v>
      </c>
      <c r="I152" s="26">
        <f t="shared" si="21"/>
        <v>2.024400203605332</v>
      </c>
    </row>
    <row r="153" spans="1:9" ht="12">
      <c r="A153" s="23">
        <v>140</v>
      </c>
      <c r="B153" s="23">
        <f t="shared" si="22"/>
        <v>1400</v>
      </c>
      <c r="C153" s="24">
        <f t="shared" si="23"/>
        <v>23.333333333333332</v>
      </c>
      <c r="D153" s="32">
        <f t="shared" si="24"/>
        <v>282.19061030775737</v>
      </c>
      <c r="E153" s="24">
        <f t="shared" si="17"/>
        <v>804.3185633454309</v>
      </c>
      <c r="F153" s="5">
        <f t="shared" si="18"/>
        <v>1.060759094338323</v>
      </c>
      <c r="G153" s="25">
        <f t="shared" si="19"/>
        <v>558.4422643639588</v>
      </c>
      <c r="H153" s="29">
        <f t="shared" si="20"/>
        <v>1.043587310806699</v>
      </c>
      <c r="I153" s="26">
        <f t="shared" si="21"/>
        <v>2.019465886279738</v>
      </c>
    </row>
    <row r="154" spans="1:9" ht="12">
      <c r="A154" s="23">
        <v>141</v>
      </c>
      <c r="B154" s="23">
        <f t="shared" si="22"/>
        <v>1410</v>
      </c>
      <c r="C154" s="24">
        <f t="shared" si="23"/>
        <v>23.5</v>
      </c>
      <c r="D154" s="32">
        <f t="shared" si="24"/>
        <v>284.21007619403713</v>
      </c>
      <c r="E154" s="24">
        <f t="shared" si="17"/>
        <v>805.3793224397692</v>
      </c>
      <c r="F154" s="5">
        <f t="shared" si="18"/>
        <v>1.0533020267647544</v>
      </c>
      <c r="G154" s="25">
        <f t="shared" si="19"/>
        <v>559.1489427590157</v>
      </c>
      <c r="H154" s="29">
        <f t="shared" si="20"/>
        <v>1.0422683767097056</v>
      </c>
      <c r="I154" s="26">
        <f t="shared" si="21"/>
        <v>2.0145180832519096</v>
      </c>
    </row>
    <row r="155" spans="1:9" ht="12">
      <c r="A155" s="23">
        <v>142</v>
      </c>
      <c r="B155" s="23">
        <f t="shared" si="22"/>
        <v>1420</v>
      </c>
      <c r="C155" s="24">
        <f t="shared" si="23"/>
        <v>23.666666666666668</v>
      </c>
      <c r="D155" s="32">
        <f t="shared" si="24"/>
        <v>286.22459427728904</v>
      </c>
      <c r="E155" s="24">
        <f t="shared" si="17"/>
        <v>806.432624466534</v>
      </c>
      <c r="F155" s="5">
        <f t="shared" si="18"/>
        <v>1.045949073105021</v>
      </c>
      <c r="G155" s="25">
        <f t="shared" si="19"/>
        <v>559.85553804252</v>
      </c>
      <c r="H155" s="29">
        <f t="shared" si="20"/>
        <v>1.0409529267961373</v>
      </c>
      <c r="I155" s="26">
        <f t="shared" si="21"/>
        <v>2.009557337226506</v>
      </c>
    </row>
    <row r="156" spans="1:9" ht="12">
      <c r="A156" s="23">
        <v>143</v>
      </c>
      <c r="B156" s="23">
        <f t="shared" si="22"/>
        <v>1430</v>
      </c>
      <c r="C156" s="24">
        <f t="shared" si="23"/>
        <v>23.833333333333332</v>
      </c>
      <c r="D156" s="32">
        <f t="shared" si="24"/>
        <v>288.23415161451555</v>
      </c>
      <c r="E156" s="24">
        <f t="shared" si="17"/>
        <v>807.478573539639</v>
      </c>
      <c r="F156" s="5">
        <f t="shared" si="18"/>
        <v>1.0386980680430042</v>
      </c>
      <c r="G156" s="25">
        <f t="shared" si="19"/>
        <v>560.5621420241096</v>
      </c>
      <c r="H156" s="29">
        <f t="shared" si="20"/>
        <v>1.0396407770315002</v>
      </c>
      <c r="I156" s="26">
        <f t="shared" si="21"/>
        <v>2.0045841762540397</v>
      </c>
    </row>
    <row r="157" spans="1:9" ht="12">
      <c r="A157" s="23">
        <v>144</v>
      </c>
      <c r="B157" s="23">
        <f t="shared" si="22"/>
        <v>1440</v>
      </c>
      <c r="C157" s="24">
        <f t="shared" si="23"/>
        <v>24</v>
      </c>
      <c r="D157" s="32">
        <f t="shared" si="24"/>
        <v>290.23873579076957</v>
      </c>
      <c r="E157" s="24">
        <f t="shared" si="17"/>
        <v>808.517271607682</v>
      </c>
      <c r="F157" s="5">
        <f t="shared" si="18"/>
        <v>1.031546905894288</v>
      </c>
      <c r="G157" s="25">
        <f t="shared" si="19"/>
        <v>561.2688450817236</v>
      </c>
      <c r="H157" s="29">
        <f t="shared" si="20"/>
        <v>1.038331747816024</v>
      </c>
      <c r="I157" s="26">
        <f t="shared" si="21"/>
        <v>1.9995991143406717</v>
      </c>
    </row>
    <row r="158" spans="1:9" ht="12">
      <c r="A158" s="23">
        <v>145</v>
      </c>
      <c r="B158" s="23">
        <f t="shared" si="22"/>
        <v>1450</v>
      </c>
      <c r="C158" s="24">
        <f t="shared" si="23"/>
        <v>24.166666666666668</v>
      </c>
      <c r="D158" s="32">
        <f t="shared" si="24"/>
        <v>292.23833490511026</v>
      </c>
      <c r="E158" s="24">
        <f t="shared" si="17"/>
        <v>809.5488185135763</v>
      </c>
      <c r="F158" s="5">
        <f t="shared" si="18"/>
        <v>1.0244935385670715</v>
      </c>
      <c r="G158" s="25">
        <f t="shared" si="19"/>
        <v>561.9757361624985</v>
      </c>
      <c r="H158" s="29">
        <f t="shared" si="20"/>
        <v>1.0370256639334197</v>
      </c>
      <c r="I158" s="26">
        <f t="shared" si="21"/>
        <v>1.9946026520296247</v>
      </c>
    </row>
    <row r="159" spans="1:9" ht="12">
      <c r="A159" s="23">
        <v>146</v>
      </c>
      <c r="B159" s="23">
        <f t="shared" si="22"/>
        <v>1460</v>
      </c>
      <c r="C159" s="24">
        <f t="shared" si="23"/>
        <v>24.333333333333332</v>
      </c>
      <c r="D159" s="32">
        <f t="shared" si="24"/>
        <v>294.2329375571399</v>
      </c>
      <c r="E159" s="24">
        <f t="shared" si="17"/>
        <v>810.5733120521434</v>
      </c>
      <c r="F159" s="5">
        <f t="shared" si="18"/>
        <v>1.0175359736061864</v>
      </c>
      <c r="G159" s="25">
        <f t="shared" si="19"/>
        <v>562.6829027842605</v>
      </c>
      <c r="H159" s="29">
        <f t="shared" si="20"/>
        <v>1.0357223544996066</v>
      </c>
      <c r="I159" s="26">
        <f t="shared" si="21"/>
        <v>1.9895952769554042</v>
      </c>
    </row>
    <row r="160" spans="1:9" ht="12">
      <c r="A160" s="23">
        <v>147</v>
      </c>
      <c r="B160" s="23">
        <f t="shared" si="22"/>
        <v>1470</v>
      </c>
      <c r="C160" s="24">
        <f t="shared" si="23"/>
        <v>24.5</v>
      </c>
      <c r="D160" s="32">
        <f t="shared" si="24"/>
        <v>296.2225328340953</v>
      </c>
      <c r="E160" s="24">
        <f t="shared" si="17"/>
        <v>811.5908480257496</v>
      </c>
      <c r="F160" s="5">
        <f t="shared" si="18"/>
        <v>1.0106722723164694</v>
      </c>
      <c r="G160" s="25">
        <f t="shared" si="19"/>
        <v>563.3904310375896</v>
      </c>
      <c r="H160" s="29">
        <f t="shared" si="20"/>
        <v>1.0344216529114318</v>
      </c>
      <c r="I160" s="26">
        <f t="shared" si="21"/>
        <v>1.9845774643721021</v>
      </c>
    </row>
    <row r="161" spans="1:9" ht="12">
      <c r="A161" s="23">
        <v>148</v>
      </c>
      <c r="B161" s="23">
        <f t="shared" si="22"/>
        <v>1480</v>
      </c>
      <c r="C161" s="24">
        <f t="shared" si="23"/>
        <v>24.666666666666668</v>
      </c>
      <c r="D161" s="32">
        <f t="shared" si="24"/>
        <v>298.2071102984674</v>
      </c>
      <c r="E161" s="24">
        <f t="shared" si="17"/>
        <v>812.601520298066</v>
      </c>
      <c r="F161" s="5">
        <f t="shared" si="18"/>
        <v>1.0039005479628713</v>
      </c>
      <c r="G161" s="25">
        <f t="shared" si="19"/>
        <v>564.0984055884267</v>
      </c>
      <c r="H161" s="29">
        <f t="shared" si="20"/>
        <v>1.033123396795405</v>
      </c>
      <c r="I161" s="26">
        <f t="shared" si="21"/>
        <v>1.9795496776568953</v>
      </c>
    </row>
    <row r="162" spans="1:9" ht="12">
      <c r="A162" s="23">
        <v>149</v>
      </c>
      <c r="B162" s="23">
        <f t="shared" si="22"/>
        <v>1490</v>
      </c>
      <c r="C162" s="24">
        <f t="shared" si="23"/>
        <v>24.833333333333332</v>
      </c>
      <c r="D162" s="32">
        <f t="shared" si="24"/>
        <v>300.1866599761243</v>
      </c>
      <c r="E162" s="24">
        <f t="shared" si="17"/>
        <v>813.6054208460289</v>
      </c>
      <c r="F162" s="5">
        <f t="shared" si="18"/>
        <v>0.9972189640398028</v>
      </c>
      <c r="G162" s="25">
        <f t="shared" si="19"/>
        <v>564.8069096812005</v>
      </c>
      <c r="H162" s="29">
        <f t="shared" si="20"/>
        <v>1.0318274279564559</v>
      </c>
      <c r="I162" s="26">
        <f t="shared" si="21"/>
        <v>1.9745123687903314</v>
      </c>
    </row>
    <row r="163" spans="1:9" ht="12">
      <c r="A163" s="23">
        <v>150</v>
      </c>
      <c r="B163" s="23">
        <f t="shared" si="22"/>
        <v>1500</v>
      </c>
      <c r="C163" s="24">
        <f t="shared" si="23"/>
        <v>25</v>
      </c>
      <c r="D163" s="32">
        <f t="shared" si="24"/>
        <v>302.16117234491463</v>
      </c>
      <c r="E163" s="24">
        <f t="shared" si="17"/>
        <v>814.6026398100687</v>
      </c>
      <c r="F163" s="5">
        <f t="shared" si="18"/>
        <v>0.9906257326116474</v>
      </c>
      <c r="G163" s="25">
        <f t="shared" si="19"/>
        <v>565.5160251424489</v>
      </c>
      <c r="H163" s="29">
        <f t="shared" si="20"/>
        <v>1.030533592326741</v>
      </c>
      <c r="I163" s="26">
        <f t="shared" si="21"/>
        <v>1.9694659788139357</v>
      </c>
    </row>
    <row r="164" spans="1:9" ht="12">
      <c r="A164" s="23">
        <v>151</v>
      </c>
      <c r="B164" s="23">
        <f t="shared" si="22"/>
        <v>1510</v>
      </c>
      <c r="C164" s="24">
        <f t="shared" si="23"/>
        <v>25.166666666666668</v>
      </c>
      <c r="D164" s="32">
        <f t="shared" si="24"/>
        <v>304.1306383237286</v>
      </c>
      <c r="E164" s="24">
        <f t="shared" si="17"/>
        <v>815.5932655426803</v>
      </c>
      <c r="F164" s="5">
        <f t="shared" si="18"/>
        <v>0.9841191127173943</v>
      </c>
      <c r="G164" s="25">
        <f t="shared" si="19"/>
        <v>566.2258323849139</v>
      </c>
      <c r="H164" s="29">
        <f t="shared" si="20"/>
        <v>1.0292417399145044</v>
      </c>
      <c r="I164" s="26">
        <f t="shared" si="21"/>
        <v>1.9644109382666097</v>
      </c>
    </row>
    <row r="165" spans="1:9" ht="12">
      <c r="A165" s="23">
        <v>152</v>
      </c>
      <c r="B165" s="23">
        <f t="shared" si="22"/>
        <v>1520</v>
      </c>
      <c r="C165" s="24">
        <f t="shared" si="23"/>
        <v>25.333333333333332</v>
      </c>
      <c r="D165" s="32">
        <f t="shared" si="24"/>
        <v>306.0950492619952</v>
      </c>
      <c r="E165" s="24">
        <f t="shared" si="17"/>
        <v>816.5773846553977</v>
      </c>
      <c r="F165" s="5">
        <f t="shared" si="18"/>
        <v>0.9776974088374573</v>
      </c>
      <c r="G165" s="25">
        <f t="shared" si="19"/>
        <v>566.9364104120855</v>
      </c>
      <c r="H165" s="29">
        <f t="shared" si="20"/>
        <v>1.0279517247530165</v>
      </c>
      <c r="I165" s="26">
        <f t="shared" si="21"/>
        <v>1.9593476676007193</v>
      </c>
    </row>
    <row r="166" spans="1:9" ht="12">
      <c r="A166" s="23">
        <v>153</v>
      </c>
      <c r="B166" s="23">
        <f t="shared" si="22"/>
        <v>1530</v>
      </c>
      <c r="C166" s="24">
        <f t="shared" si="23"/>
        <v>25.5</v>
      </c>
      <c r="D166" s="32">
        <f t="shared" si="24"/>
        <v>308.0543969295959</v>
      </c>
      <c r="E166" s="24">
        <f t="shared" si="17"/>
        <v>817.5550820642352</v>
      </c>
      <c r="F166" s="5">
        <f t="shared" si="18"/>
        <v>0.9713589694219991</v>
      </c>
      <c r="G166" s="25">
        <f t="shared" si="19"/>
        <v>567.6478368231777</v>
      </c>
      <c r="H166" s="29">
        <f t="shared" si="20"/>
        <v>1.0266634048495886</v>
      </c>
      <c r="I166" s="26">
        <f t="shared" si="21"/>
        <v>1.9542765775785473</v>
      </c>
    </row>
    <row r="167" spans="1:9" ht="12">
      <c r="A167" s="23">
        <v>154</v>
      </c>
      <c r="B167" s="23">
        <f t="shared" si="22"/>
        <v>1540</v>
      </c>
      <c r="C167" s="24">
        <f t="shared" si="23"/>
        <v>25.666666666666668</v>
      </c>
      <c r="D167" s="32">
        <f t="shared" si="24"/>
        <v>310.0086735071744</v>
      </c>
      <c r="E167" s="24">
        <f t="shared" si="17"/>
        <v>818.5264410336572</v>
      </c>
      <c r="F167" s="5">
        <f t="shared" si="18"/>
        <v>0.9651021854728015</v>
      </c>
      <c r="G167" s="25">
        <f t="shared" si="19"/>
        <v>568.3601878185137</v>
      </c>
      <c r="H167" s="29">
        <f t="shared" si="20"/>
        <v>1.0253766421346866</v>
      </c>
      <c r="I167" s="26">
        <f t="shared" si="21"/>
        <v>1.9491980696506357</v>
      </c>
    </row>
    <row r="168" spans="1:9" ht="12">
      <c r="A168" s="23">
        <v>155</v>
      </c>
      <c r="B168" s="23">
        <f t="shared" si="22"/>
        <v>1550</v>
      </c>
      <c r="C168" s="24">
        <f t="shared" si="23"/>
        <v>25.833333333333332</v>
      </c>
      <c r="D168" s="32">
        <f t="shared" si="24"/>
        <v>311.9578715768251</v>
      </c>
      <c r="E168" s="24">
        <f t="shared" si="17"/>
        <v>819.49154321913</v>
      </c>
      <c r="F168" s="5">
        <f t="shared" si="18"/>
        <v>0.9589254891836845</v>
      </c>
      <c r="G168" s="25">
        <f t="shared" si="19"/>
        <v>569.0735382053031</v>
      </c>
      <c r="H168" s="29">
        <f t="shared" si="20"/>
        <v>1.024091302411145</v>
      </c>
      <c r="I168" s="26">
        <f t="shared" si="21"/>
        <v>1.9441125363159997</v>
      </c>
    </row>
    <row r="169" spans="1:9" ht="12">
      <c r="A169" s="23">
        <v>156</v>
      </c>
      <c r="B169" s="23">
        <f t="shared" si="22"/>
        <v>1560</v>
      </c>
      <c r="C169" s="24">
        <f t="shared" si="23"/>
        <v>26</v>
      </c>
      <c r="D169" s="32">
        <f t="shared" si="24"/>
        <v>313.9019841131411</v>
      </c>
      <c r="E169" s="24">
        <f t="shared" si="17"/>
        <v>820.4504687083137</v>
      </c>
      <c r="F169" s="5">
        <f t="shared" si="18"/>
        <v>0.952827352629015</v>
      </c>
      <c r="G169" s="25">
        <f t="shared" si="19"/>
        <v>569.7879614037914</v>
      </c>
      <c r="H169" s="29">
        <f t="shared" si="20"/>
        <v>1.022807255303498</v>
      </c>
      <c r="I169" s="26">
        <f t="shared" si="21"/>
        <v>1.939020361465951</v>
      </c>
    </row>
    <row r="170" spans="1:9" ht="12">
      <c r="A170" s="23">
        <v>157</v>
      </c>
      <c r="B170" s="23">
        <f t="shared" si="22"/>
        <v>1570</v>
      </c>
      <c r="C170" s="24">
        <f t="shared" si="23"/>
        <v>26.166666666666668</v>
      </c>
      <c r="D170" s="32">
        <f t="shared" si="24"/>
        <v>315.8410044746071</v>
      </c>
      <c r="E170" s="24">
        <f t="shared" si="17"/>
        <v>821.4032960609427</v>
      </c>
      <c r="F170" s="5">
        <f t="shared" si="18"/>
        <v>0.9468062865054208</v>
      </c>
      <c r="G170" s="25">
        <f t="shared" si="19"/>
        <v>570.5035294537685</v>
      </c>
      <c r="H170" s="29">
        <f t="shared" si="20"/>
        <v>1.0215243742074236</v>
      </c>
      <c r="I170" s="26">
        <f t="shared" si="21"/>
        <v>1.933921920711455</v>
      </c>
    </row>
    <row r="171" spans="1:9" ht="12">
      <c r="A171" s="23">
        <v>158</v>
      </c>
      <c r="B171" s="23">
        <f t="shared" si="22"/>
        <v>1580</v>
      </c>
      <c r="C171" s="24">
        <f t="shared" si="23"/>
        <v>26.333333333333332</v>
      </c>
      <c r="D171" s="32">
        <f t="shared" si="24"/>
        <v>317.7749263953185</v>
      </c>
      <c r="E171" s="24">
        <f t="shared" si="17"/>
        <v>822.3501023474481</v>
      </c>
      <c r="F171" s="5">
        <f t="shared" si="18"/>
        <v>0.9408608389163646</v>
      </c>
      <c r="G171" s="25">
        <f t="shared" si="19"/>
        <v>571.220313021414</v>
      </c>
      <c r="H171" s="29">
        <f t="shared" si="20"/>
        <v>1.0202425362393233</v>
      </c>
      <c r="I171" s="26">
        <f t="shared" si="21"/>
        <v>1.9288175816956803</v>
      </c>
    </row>
    <row r="172" spans="1:9" ht="12">
      <c r="A172" s="23">
        <v>159</v>
      </c>
      <c r="B172" s="23">
        <f t="shared" si="22"/>
        <v>1590</v>
      </c>
      <c r="C172" s="24">
        <f t="shared" si="23"/>
        <v>26.5</v>
      </c>
      <c r="D172" s="32">
        <f t="shared" si="24"/>
        <v>319.7037439770142</v>
      </c>
      <c r="E172" s="24">
        <f t="shared" si="17"/>
        <v>823.2909631863645</v>
      </c>
      <c r="F172" s="5">
        <f t="shared" si="18"/>
        <v>0.9349895942086732</v>
      </c>
      <c r="G172" s="25">
        <f t="shared" si="19"/>
        <v>571.9383814064686</v>
      </c>
      <c r="H172" s="29">
        <f t="shared" si="20"/>
        <v>1.0189616221860296</v>
      </c>
      <c r="I172" s="26">
        <f t="shared" si="21"/>
        <v>1.9237077043912036</v>
      </c>
    </row>
    <row r="173" spans="1:9" ht="12">
      <c r="A173" s="23">
        <v>160</v>
      </c>
      <c r="B173" s="23">
        <f t="shared" si="22"/>
        <v>1600</v>
      </c>
      <c r="C173" s="24">
        <f t="shared" si="23"/>
        <v>26.666666666666668</v>
      </c>
      <c r="D173" s="32">
        <f t="shared" si="24"/>
        <v>321.6274516814054</v>
      </c>
      <c r="E173" s="24">
        <f t="shared" si="17"/>
        <v>824.2259527805732</v>
      </c>
      <c r="F173" s="5">
        <f t="shared" si="18"/>
        <v>0.929191171844991</v>
      </c>
      <c r="G173" s="25">
        <f t="shared" si="19"/>
        <v>572.6578025497142</v>
      </c>
      <c r="H173" s="29">
        <f t="shared" si="20"/>
        <v>1.0176815164546618</v>
      </c>
      <c r="I173" s="26">
        <f t="shared" si="21"/>
        <v>1.9185926413840895</v>
      </c>
    </row>
    <row r="174" spans="1:9" ht="12">
      <c r="A174" s="23">
        <v>161</v>
      </c>
      <c r="B174" s="23">
        <f t="shared" si="22"/>
        <v>1610</v>
      </c>
      <c r="C174" s="24">
        <f t="shared" si="23"/>
        <v>26.833333333333332</v>
      </c>
      <c r="D174" s="32">
        <f t="shared" si="24"/>
        <v>323.54604432278944</v>
      </c>
      <c r="E174" s="24">
        <f t="shared" si="17"/>
        <v>825.1551439524181</v>
      </c>
      <c r="F174" s="5">
        <f t="shared" si="18"/>
        <v>0.9234642253245511</v>
      </c>
      <c r="G174" s="25">
        <f t="shared" si="19"/>
        <v>573.3786430407479</v>
      </c>
      <c r="H174" s="29">
        <f t="shared" si="20"/>
        <v>1.0164021070226208</v>
      </c>
      <c r="I174" s="26">
        <f t="shared" si="21"/>
        <v>1.9134727381439078</v>
      </c>
    </row>
    <row r="175" spans="1:9" ht="12">
      <c r="A175" s="23">
        <v>162</v>
      </c>
      <c r="B175" s="23">
        <f t="shared" si="22"/>
        <v>1620</v>
      </c>
      <c r="C175" s="24">
        <f t="shared" si="23"/>
        <v>27</v>
      </c>
      <c r="D175" s="32">
        <f t="shared" si="24"/>
        <v>325.45951706093336</v>
      </c>
      <c r="E175" s="24">
        <f t="shared" si="17"/>
        <v>826.0786081777427</v>
      </c>
      <c r="F175" s="5">
        <f t="shared" si="18"/>
        <v>0.9178074411389616</v>
      </c>
      <c r="G175" s="25">
        <f t="shared" si="19"/>
        <v>574.1009681260375</v>
      </c>
      <c r="H175" s="29">
        <f t="shared" si="20"/>
        <v>1.0151232853877437</v>
      </c>
      <c r="I175" s="26">
        <f t="shared" si="21"/>
        <v>1.9083483332815703</v>
      </c>
    </row>
    <row r="176" spans="1:9" ht="12">
      <c r="A176" s="23">
        <v>163</v>
      </c>
      <c r="B176" s="23">
        <f t="shared" si="22"/>
        <v>1630</v>
      </c>
      <c r="C176" s="24">
        <f t="shared" si="23"/>
        <v>27.166666666666668</v>
      </c>
      <c r="D176" s="32">
        <f t="shared" si="24"/>
        <v>327.36786539421496</v>
      </c>
      <c r="E176" s="24">
        <f t="shared" si="17"/>
        <v>826.9964156188817</v>
      </c>
      <c r="F176" s="5">
        <f t="shared" si="18"/>
        <v>0.9122195377682374</v>
      </c>
      <c r="G176" s="25">
        <f t="shared" si="19"/>
        <v>574.8248417172442</v>
      </c>
      <c r="H176" s="29">
        <f t="shared" si="20"/>
        <v>1.013844946518609</v>
      </c>
      <c r="I176" s="26">
        <f t="shared" si="21"/>
        <v>1.9032197587947908</v>
      </c>
    </row>
    <row r="177" spans="1:9" ht="12">
      <c r="A177" s="23">
        <v>164</v>
      </c>
      <c r="B177" s="23">
        <f t="shared" si="22"/>
        <v>1640</v>
      </c>
      <c r="C177" s="24">
        <f t="shared" si="23"/>
        <v>27.333333333333332</v>
      </c>
      <c r="D177" s="32">
        <f t="shared" si="24"/>
        <v>329.2710851530098</v>
      </c>
      <c r="E177" s="24">
        <f t="shared" si="17"/>
        <v>827.9086351566499</v>
      </c>
      <c r="F177" s="5">
        <f t="shared" si="18"/>
        <v>0.906699264713211</v>
      </c>
      <c r="G177" s="25">
        <f t="shared" si="19"/>
        <v>575.5503263997999</v>
      </c>
      <c r="H177" s="29">
        <f t="shared" si="20"/>
        <v>1.0125669888050124</v>
      </c>
      <c r="I177" s="26">
        <f t="shared" si="21"/>
        <v>1.8980873403019807</v>
      </c>
    </row>
    <row r="178" spans="1:9" ht="12">
      <c r="A178" s="23">
        <v>165</v>
      </c>
      <c r="B178" s="23">
        <f t="shared" si="22"/>
        <v>1650</v>
      </c>
      <c r="C178" s="24">
        <f t="shared" si="23"/>
        <v>27.5</v>
      </c>
      <c r="D178" s="32">
        <f t="shared" si="24"/>
        <v>331.16917249331175</v>
      </c>
      <c r="E178" s="24">
        <f t="shared" si="17"/>
        <v>828.8153344213631</v>
      </c>
      <c r="F178" s="5">
        <f t="shared" si="18"/>
        <v>0.9012454015627327</v>
      </c>
      <c r="G178" s="25">
        <f t="shared" si="19"/>
        <v>576.2774834417274</v>
      </c>
      <c r="H178" s="29">
        <f t="shared" si="20"/>
        <v>1.011289314008601</v>
      </c>
      <c r="I178" s="26">
        <f t="shared" si="21"/>
        <v>1.8929513972651084</v>
      </c>
    </row>
    <row r="179" spans="1:9" ht="12">
      <c r="A179" s="23">
        <v>166</v>
      </c>
      <c r="B179" s="23">
        <f t="shared" si="22"/>
        <v>1660</v>
      </c>
      <c r="C179" s="24">
        <f t="shared" si="23"/>
        <v>27.666666666666668</v>
      </c>
      <c r="D179" s="32">
        <f t="shared" si="24"/>
        <v>333.06212389057686</v>
      </c>
      <c r="E179" s="24">
        <f t="shared" si="17"/>
        <v>829.7165798229258</v>
      </c>
      <c r="F179" s="5">
        <f t="shared" si="18"/>
        <v>0.8958567570928153</v>
      </c>
      <c r="G179" s="25">
        <f t="shared" si="19"/>
        <v>577.0063728026912</v>
      </c>
      <c r="H179" s="29">
        <f t="shared" si="20"/>
        <v>1.010011827213686</v>
      </c>
      <c r="I179" s="26">
        <f t="shared" si="21"/>
        <v>1.8878122432021633</v>
      </c>
    </row>
    <row r="180" spans="1:9" ht="12">
      <c r="A180" s="23">
        <v>167</v>
      </c>
      <c r="B180" s="23">
        <f t="shared" si="22"/>
        <v>1670</v>
      </c>
      <c r="C180" s="24">
        <f t="shared" si="23"/>
        <v>27.833333333333332</v>
      </c>
      <c r="D180" s="32">
        <f t="shared" si="24"/>
        <v>334.94993613377903</v>
      </c>
      <c r="E180" s="24">
        <f t="shared" si="17"/>
        <v>830.6124365800187</v>
      </c>
      <c r="F180" s="5">
        <f t="shared" si="18"/>
        <v>0.890532168401478</v>
      </c>
      <c r="G180" s="25">
        <f t="shared" si="19"/>
        <v>577.7370531432676</v>
      </c>
      <c r="H180" s="29">
        <f t="shared" si="20"/>
        <v>1.0087344367782283</v>
      </c>
      <c r="I180" s="26">
        <f t="shared" si="21"/>
        <v>1.8826701858891624</v>
      </c>
    </row>
    <row r="181" spans="1:9" ht="12">
      <c r="A181" s="23">
        <v>168</v>
      </c>
      <c r="B181" s="23">
        <f t="shared" si="22"/>
        <v>1680</v>
      </c>
      <c r="C181" s="24">
        <f t="shared" si="23"/>
        <v>28</v>
      </c>
      <c r="D181" s="32">
        <f t="shared" si="24"/>
        <v>336.8326063196682</v>
      </c>
      <c r="E181" s="24">
        <f t="shared" si="17"/>
        <v>831.5029687484201</v>
      </c>
      <c r="F181" s="5">
        <f t="shared" si="18"/>
        <v>0.8852705000693959</v>
      </c>
      <c r="G181" s="25">
        <f t="shared" si="19"/>
        <v>578.4695818344234</v>
      </c>
      <c r="H181" s="29">
        <f t="shared" si="20"/>
        <v>1.007457054285006</v>
      </c>
      <c r="I181" s="26">
        <f t="shared" si="21"/>
        <v>1.8775255275530753</v>
      </c>
    </row>
    <row r="182" spans="1:9" ht="12">
      <c r="A182" s="23">
        <v>169</v>
      </c>
      <c r="B182" s="23">
        <f t="shared" si="22"/>
        <v>1690</v>
      </c>
      <c r="C182" s="24">
        <f t="shared" si="23"/>
        <v>28.166666666666668</v>
      </c>
      <c r="D182" s="32">
        <f t="shared" si="24"/>
        <v>338.71013184722125</v>
      </c>
      <c r="E182" s="24">
        <f t="shared" si="17"/>
        <v>832.3882392484895</v>
      </c>
      <c r="F182" s="5">
        <f t="shared" si="18"/>
        <v>0.8800706433556797</v>
      </c>
      <c r="G182" s="25">
        <f t="shared" si="19"/>
        <v>579.2040149671939</v>
      </c>
      <c r="H182" s="29">
        <f t="shared" si="20"/>
        <v>1.0061795944929632</v>
      </c>
      <c r="I182" s="26">
        <f t="shared" si="21"/>
        <v>1.8723785650549432</v>
      </c>
    </row>
    <row r="183" spans="1:9" ht="12">
      <c r="A183" s="23">
        <v>170</v>
      </c>
      <c r="B183" s="23">
        <f t="shared" si="22"/>
        <v>1700</v>
      </c>
      <c r="C183" s="24">
        <f t="shared" si="23"/>
        <v>28.333333333333332</v>
      </c>
      <c r="D183" s="32">
        <f t="shared" si="24"/>
        <v>340.5825104122762</v>
      </c>
      <c r="E183" s="24">
        <f t="shared" si="17"/>
        <v>833.2683098918452</v>
      </c>
      <c r="F183" s="5">
        <f t="shared" si="18"/>
        <v>0.874931515416165</v>
      </c>
      <c r="G183" s="25">
        <f t="shared" si="19"/>
        <v>579.9404073625466</v>
      </c>
      <c r="H183" s="29">
        <f t="shared" si="20"/>
        <v>1.0049019752887534</v>
      </c>
      <c r="I183" s="26">
        <f t="shared" si="21"/>
        <v>1.8672295900648839</v>
      </c>
    </row>
    <row r="184" spans="1:9" ht="12">
      <c r="A184" s="23">
        <v>171</v>
      </c>
      <c r="B184" s="23">
        <f t="shared" si="22"/>
        <v>1710</v>
      </c>
      <c r="C184" s="24">
        <f t="shared" si="23"/>
        <v>28.5</v>
      </c>
      <c r="D184" s="32">
        <f t="shared" si="24"/>
        <v>342.44974000234106</v>
      </c>
      <c r="E184" s="24">
        <f t="shared" si="17"/>
        <v>834.1432414072614</v>
      </c>
      <c r="F184" s="5">
        <f t="shared" si="18"/>
        <v>0.8698520585535334</v>
      </c>
      <c r="G184" s="25">
        <f t="shared" si="19"/>
        <v>580.6788125814263</v>
      </c>
      <c r="H184" s="29">
        <f t="shared" si="20"/>
        <v>1.0036241176384681</v>
      </c>
      <c r="I184" s="26">
        <f t="shared" si="21"/>
        <v>1.8620788892281934</v>
      </c>
    </row>
    <row r="185" spans="1:9" ht="12">
      <c r="A185" s="23">
        <v>172</v>
      </c>
      <c r="B185" s="23">
        <f t="shared" si="22"/>
        <v>1720</v>
      </c>
      <c r="C185" s="24">
        <f t="shared" si="23"/>
        <v>28.666666666666668</v>
      </c>
      <c r="D185" s="32">
        <f t="shared" si="24"/>
        <v>344.31181889156926</v>
      </c>
      <c r="E185" s="24">
        <f t="shared" si="17"/>
        <v>835.0130934658149</v>
      </c>
      <c r="F185" s="5">
        <f t="shared" si="18"/>
        <v>0.8648312394908544</v>
      </c>
      <c r="G185" s="25">
        <f t="shared" si="19"/>
        <v>581.4192829349668</v>
      </c>
      <c r="H185" s="29">
        <f t="shared" si="20"/>
        <v>1.0023459455395687</v>
      </c>
      <c r="I185" s="26">
        <f t="shared" si="21"/>
        <v>1.8569267443237623</v>
      </c>
    </row>
    <row r="186" spans="1:9" ht="12">
      <c r="A186" s="23">
        <v>173</v>
      </c>
      <c r="B186" s="23">
        <f t="shared" si="22"/>
        <v>1730</v>
      </c>
      <c r="C186" s="24">
        <f t="shared" si="23"/>
        <v>28.833333333333332</v>
      </c>
      <c r="D186" s="32">
        <f t="shared" si="24"/>
        <v>346.168745635893</v>
      </c>
      <c r="E186" s="24">
        <f t="shared" si="17"/>
        <v>835.8779247053058</v>
      </c>
      <c r="F186" s="5">
        <f t="shared" si="18"/>
        <v>0.8598680486707053</v>
      </c>
      <c r="G186" s="25">
        <f t="shared" si="19"/>
        <v>582.1618694948645</v>
      </c>
      <c r="H186" s="29">
        <f t="shared" si="20"/>
        <v>1.001067385973015</v>
      </c>
      <c r="I186" s="26">
        <f t="shared" si="21"/>
        <v>1.8517734324147954</v>
      </c>
    </row>
    <row r="187" spans="1:9" ht="12">
      <c r="A187" s="23">
        <v>174</v>
      </c>
      <c r="B187" s="23">
        <f t="shared" si="22"/>
        <v>1740</v>
      </c>
      <c r="C187" s="24">
        <f t="shared" si="23"/>
        <v>29</v>
      </c>
      <c r="D187" s="32">
        <f t="shared" si="24"/>
        <v>348.0205190683078</v>
      </c>
      <c r="E187" s="24">
        <f t="shared" si="17"/>
        <v>836.7377927539765</v>
      </c>
      <c r="F187" s="5">
        <f t="shared" si="18"/>
        <v>0.8549614995793036</v>
      </c>
      <c r="G187" s="25">
        <f t="shared" si="19"/>
        <v>582.9066221039022</v>
      </c>
      <c r="H187" s="29">
        <f t="shared" si="20"/>
        <v>0.9997883688555989</v>
      </c>
      <c r="I187" s="26">
        <f t="shared" si="21"/>
        <v>1.8466192259921501</v>
      </c>
    </row>
    <row r="188" spans="1:9" ht="12">
      <c r="A188" s="23">
        <v>175</v>
      </c>
      <c r="B188" s="23">
        <f t="shared" si="22"/>
        <v>1750</v>
      </c>
      <c r="C188" s="24">
        <f t="shared" si="23"/>
        <v>29.166666666666668</v>
      </c>
      <c r="D188" s="32">
        <f t="shared" si="24"/>
        <v>349.86713829429993</v>
      </c>
      <c r="E188" s="24">
        <f t="shared" si="17"/>
        <v>837.5927542535558</v>
      </c>
      <c r="F188" s="5">
        <f t="shared" si="18"/>
        <v>0.850110628090988</v>
      </c>
      <c r="G188" s="25">
        <f t="shared" si="19"/>
        <v>583.6535893866162</v>
      </c>
      <c r="H188" s="29">
        <f t="shared" si="20"/>
        <v>0.9985088269924914</v>
      </c>
      <c r="I188" s="26">
        <f t="shared" si="21"/>
        <v>1.841464393111011</v>
      </c>
    </row>
    <row r="189" spans="1:9" ht="12">
      <c r="A189" s="23">
        <v>176</v>
      </c>
      <c r="B189" s="23">
        <f t="shared" si="22"/>
        <v>1760</v>
      </c>
      <c r="C189" s="24">
        <f t="shared" si="23"/>
        <v>29.333333333333332</v>
      </c>
      <c r="D189" s="32">
        <f t="shared" si="24"/>
        <v>351.708602687411</v>
      </c>
      <c r="E189" s="24">
        <f t="shared" si="17"/>
        <v>838.4428648816468</v>
      </c>
      <c r="F189" s="5">
        <f t="shared" si="18"/>
        <v>0.8453144918390763</v>
      </c>
      <c r="G189" s="25">
        <f t="shared" si="19"/>
        <v>584.4028187600993</v>
      </c>
      <c r="H189" s="29">
        <f t="shared" si="20"/>
        <v>0.9972286960299952</v>
      </c>
      <c r="I189" s="26">
        <f t="shared" si="21"/>
        <v>1.8363091975204835</v>
      </c>
    </row>
    <row r="190" spans="1:9" ht="12">
      <c r="A190" s="23">
        <v>177</v>
      </c>
      <c r="B190" s="23">
        <f t="shared" si="22"/>
        <v>1770</v>
      </c>
      <c r="C190" s="24">
        <f t="shared" si="23"/>
        <v>29.5</v>
      </c>
      <c r="D190" s="32">
        <f t="shared" si="24"/>
        <v>353.5449118849315</v>
      </c>
      <c r="E190" s="24">
        <f t="shared" si="17"/>
        <v>839.2881793734858</v>
      </c>
      <c r="F190" s="5">
        <f t="shared" si="18"/>
        <v>0.8405721696034334</v>
      </c>
      <c r="G190" s="25">
        <f t="shared" si="19"/>
        <v>585.1543564449291</v>
      </c>
      <c r="H190" s="29">
        <f t="shared" si="20"/>
        <v>0.9959479144085209</v>
      </c>
      <c r="I190" s="26">
        <f t="shared" si="21"/>
        <v>1.831153898787354</v>
      </c>
    </row>
    <row r="191" spans="1:9" ht="12">
      <c r="A191" s="23">
        <v>178</v>
      </c>
      <c r="B191" s="23">
        <f t="shared" si="22"/>
        <v>1780</v>
      </c>
      <c r="C191" s="24">
        <f t="shared" si="23"/>
        <v>29.666666666666668</v>
      </c>
      <c r="D191" s="32">
        <f t="shared" si="24"/>
        <v>355.37606578371884</v>
      </c>
      <c r="E191" s="24">
        <f t="shared" si="17"/>
        <v>840.1287515430893</v>
      </c>
      <c r="F191" s="5">
        <f t="shared" si="18"/>
        <v>0.8358827607216881</v>
      </c>
      <c r="G191" s="25">
        <f t="shared" si="19"/>
        <v>585.9082474762171</v>
      </c>
      <c r="H191" s="29">
        <f t="shared" si="20"/>
        <v>0.9946664233157829</v>
      </c>
      <c r="I191" s="26">
        <f t="shared" si="21"/>
        <v>1.8259987524134627</v>
      </c>
    </row>
    <row r="192" spans="1:9" ht="12">
      <c r="A192" s="23">
        <v>179</v>
      </c>
      <c r="B192" s="23">
        <f t="shared" si="22"/>
        <v>1790</v>
      </c>
      <c r="C192" s="24">
        <f t="shared" si="23"/>
        <v>29.833333333333332</v>
      </c>
      <c r="D192" s="32">
        <f t="shared" si="24"/>
        <v>357.2020645361323</v>
      </c>
      <c r="E192" s="24">
        <f t="shared" si="17"/>
        <v>840.964634303811</v>
      </c>
      <c r="F192" s="5">
        <f t="shared" si="18"/>
        <v>0.8312453845186383</v>
      </c>
      <c r="G192" s="25">
        <f t="shared" si="19"/>
        <v>586.6645357147703</v>
      </c>
      <c r="H192" s="29">
        <f t="shared" si="20"/>
        <v>0.9933841666402178</v>
      </c>
      <c r="I192" s="26">
        <f t="shared" si="21"/>
        <v>1.8208440099474734</v>
      </c>
    </row>
    <row r="193" spans="1:9" ht="12">
      <c r="A193" s="23">
        <v>180</v>
      </c>
      <c r="B193" s="23">
        <f t="shared" si="22"/>
        <v>1800</v>
      </c>
      <c r="C193" s="24">
        <f t="shared" si="23"/>
        <v>30</v>
      </c>
      <c r="D193" s="32">
        <f t="shared" si="24"/>
        <v>359.02290854607975</v>
      </c>
      <c r="E193" s="24">
        <f t="shared" si="17"/>
        <v>841.7958796883296</v>
      </c>
      <c r="F193" s="5">
        <f t="shared" si="18"/>
        <v>0.8266591797549836</v>
      </c>
      <c r="G193" s="25">
        <f t="shared" si="19"/>
        <v>587.4232638583564</v>
      </c>
      <c r="H193" s="29">
        <f t="shared" si="20"/>
        <v>0.9921010909246387</v>
      </c>
      <c r="I193" s="26">
        <f t="shared" si="21"/>
        <v>1.8156899190911093</v>
      </c>
    </row>
    <row r="194" spans="1:9" ht="12">
      <c r="A194" s="23">
        <v>181</v>
      </c>
      <c r="B194" s="23">
        <f t="shared" si="22"/>
        <v>1810</v>
      </c>
      <c r="C194" s="24">
        <f t="shared" si="23"/>
        <v>30.166666666666668</v>
      </c>
      <c r="D194" s="32">
        <f t="shared" si="24"/>
        <v>360.83859846517083</v>
      </c>
      <c r="E194" s="24">
        <f t="shared" si="17"/>
        <v>842.6225388680846</v>
      </c>
      <c r="F194" s="5">
        <f t="shared" si="18"/>
        <v>0.8221233040937932</v>
      </c>
      <c r="G194" s="25">
        <f t="shared" si="19"/>
        <v>588.1844734530687</v>
      </c>
      <c r="H194" s="29">
        <f t="shared" si="20"/>
        <v>0.9908171453201199</v>
      </c>
      <c r="I194" s="26">
        <f t="shared" si="21"/>
        <v>1.8105367238001868</v>
      </c>
    </row>
    <row r="195" spans="1:9" ht="12">
      <c r="A195" s="23">
        <v>182</v>
      </c>
      <c r="B195" s="23">
        <f t="shared" si="22"/>
        <v>1820</v>
      </c>
      <c r="C195" s="24">
        <f t="shared" si="23"/>
        <v>30.333333333333332</v>
      </c>
      <c r="D195" s="32">
        <f t="shared" si="24"/>
        <v>362.649135188971</v>
      </c>
      <c r="E195" s="24">
        <f t="shared" si="17"/>
        <v>843.4446621721784</v>
      </c>
      <c r="F195" s="5">
        <f t="shared" si="18"/>
        <v>0.8176369335853906</v>
      </c>
      <c r="G195" s="25">
        <f t="shared" si="19"/>
        <v>588.9482049047816</v>
      </c>
      <c r="H195" s="29">
        <f t="shared" si="20"/>
        <v>0.9895322815401213</v>
      </c>
      <c r="I195" s="26">
        <f t="shared" si="21"/>
        <v>1.8053846643805558</v>
      </c>
    </row>
    <row r="196" spans="1:9" ht="12">
      <c r="A196" s="23">
        <v>183</v>
      </c>
      <c r="B196" s="23">
        <f t="shared" si="22"/>
        <v>1830</v>
      </c>
      <c r="C196" s="24">
        <f t="shared" si="23"/>
        <v>30.5</v>
      </c>
      <c r="D196" s="32">
        <f t="shared" si="24"/>
        <v>364.45451985335154</v>
      </c>
      <c r="E196" s="24">
        <f t="shared" si="17"/>
        <v>844.2622991057638</v>
      </c>
      <c r="F196" s="5">
        <f t="shared" si="18"/>
        <v>0.8131992621675863</v>
      </c>
      <c r="G196" s="25">
        <f t="shared" si="19"/>
        <v>589.7144974906923</v>
      </c>
      <c r="H196" s="29">
        <f t="shared" si="20"/>
        <v>0.9882464538148577</v>
      </c>
      <c r="I196" s="26">
        <f t="shared" si="21"/>
        <v>1.8002339775794292</v>
      </c>
    </row>
    <row r="197" spans="1:9" ht="12">
      <c r="A197" s="23">
        <v>184</v>
      </c>
      <c r="B197" s="23">
        <f t="shared" si="22"/>
        <v>1840</v>
      </c>
      <c r="C197" s="24">
        <f t="shared" si="23"/>
        <v>30.666666666666668</v>
      </c>
      <c r="D197" s="32">
        <f t="shared" si="24"/>
        <v>366.25475383093095</v>
      </c>
      <c r="E197" s="24">
        <f t="shared" si="17"/>
        <v>845.0754983679313</v>
      </c>
      <c r="F197" s="5">
        <f t="shared" si="18"/>
        <v>0.8088095011836458</v>
      </c>
      <c r="G197" s="25">
        <f t="shared" si="19"/>
        <v>590.4833893709401</v>
      </c>
      <c r="H197" s="29">
        <f t="shared" si="20"/>
        <v>0.9869596188459157</v>
      </c>
      <c r="I197" s="26">
        <f t="shared" si="21"/>
        <v>1.795084896672006</v>
      </c>
    </row>
    <row r="198" spans="1:9" ht="12">
      <c r="A198" s="23">
        <v>185</v>
      </c>
      <c r="B198" s="23">
        <f t="shared" si="22"/>
        <v>1850</v>
      </c>
      <c r="C198" s="24">
        <f t="shared" si="23"/>
        <v>30.833333333333332</v>
      </c>
      <c r="D198" s="32">
        <f t="shared" si="24"/>
        <v>368.04983872760295</v>
      </c>
      <c r="E198" s="24">
        <f t="shared" si="17"/>
        <v>845.884307869115</v>
      </c>
      <c r="F198" s="5">
        <f t="shared" si="18"/>
        <v>0.8044668789140133</v>
      </c>
      <c r="G198" s="25">
        <f t="shared" si="19"/>
        <v>591.2549176002994</v>
      </c>
      <c r="H198" s="29">
        <f t="shared" si="20"/>
        <v>0.9856717357611238</v>
      </c>
      <c r="I198" s="26">
        <f t="shared" si="21"/>
        <v>1.7899376515439538</v>
      </c>
    </row>
    <row r="199" spans="1:9" ht="12">
      <c r="A199" s="23">
        <v>186</v>
      </c>
      <c r="B199" s="23">
        <f t="shared" si="22"/>
        <v>1860</v>
      </c>
      <c r="C199" s="24">
        <f t="shared" si="23"/>
        <v>31</v>
      </c>
      <c r="D199" s="32">
        <f t="shared" si="24"/>
        <v>369.8397763791469</v>
      </c>
      <c r="E199" s="24">
        <f t="shared" si="17"/>
        <v>846.688774748029</v>
      </c>
      <c r="F199" s="5">
        <f t="shared" si="18"/>
        <v>0.8001706401255433</v>
      </c>
      <c r="G199" s="25">
        <f t="shared" si="19"/>
        <v>592.0291181399402</v>
      </c>
      <c r="H199" s="29">
        <f t="shared" si="20"/>
        <v>0.9843827660696793</v>
      </c>
      <c r="I199" s="26">
        <f t="shared" si="21"/>
        <v>1.784792468769505</v>
      </c>
    </row>
    <row r="200" spans="1:9" ht="12">
      <c r="A200" s="23">
        <v>187</v>
      </c>
      <c r="B200" s="23">
        <f t="shared" si="22"/>
        <v>1870</v>
      </c>
      <c r="C200" s="24">
        <f t="shared" si="23"/>
        <v>31.166666666666668</v>
      </c>
      <c r="D200" s="32">
        <f t="shared" si="24"/>
        <v>371.6245688479164</v>
      </c>
      <c r="E200" s="24">
        <f t="shared" si="17"/>
        <v>847.4889453881545</v>
      </c>
      <c r="F200" s="5">
        <f t="shared" si="18"/>
        <v>0.795920045631874</v>
      </c>
      <c r="G200" s="25">
        <f t="shared" si="19"/>
        <v>592.8060258692482</v>
      </c>
      <c r="H200" s="29">
        <f t="shared" si="20"/>
        <v>0.9830926736175395</v>
      </c>
      <c r="I200" s="26">
        <f t="shared" si="21"/>
        <v>1.7796495716859684</v>
      </c>
    </row>
    <row r="201" spans="1:9" ht="12">
      <c r="A201" s="23">
        <v>188</v>
      </c>
      <c r="B201" s="23">
        <f t="shared" si="22"/>
        <v>1880</v>
      </c>
      <c r="C201" s="24">
        <f t="shared" si="23"/>
        <v>31.333333333333332</v>
      </c>
      <c r="D201" s="32">
        <f t="shared" si="24"/>
        <v>373.4042184196024</v>
      </c>
      <c r="E201" s="24">
        <f t="shared" si="17"/>
        <v>848.2848654337864</v>
      </c>
      <c r="F201" s="5">
        <f t="shared" si="18"/>
        <v>0.7917143718707393</v>
      </c>
      <c r="G201" s="25">
        <f t="shared" si="19"/>
        <v>593.5856745977017</v>
      </c>
      <c r="H201" s="29">
        <f t="shared" si="20"/>
        <v>0.9818014245430781</v>
      </c>
      <c r="I201" s="26">
        <f t="shared" si="21"/>
        <v>1.7745091804641786</v>
      </c>
    </row>
    <row r="202" spans="1:9" ht="12">
      <c r="A202" s="23">
        <v>189</v>
      </c>
      <c r="B202" s="23">
        <f t="shared" si="22"/>
        <v>1890</v>
      </c>
      <c r="C202" s="24">
        <f t="shared" si="23"/>
        <v>31.5</v>
      </c>
      <c r="D202" s="32">
        <f t="shared" si="24"/>
        <v>375.17872760006657</v>
      </c>
      <c r="E202" s="24">
        <f t="shared" si="17"/>
        <v>849.0765798056572</v>
      </c>
      <c r="F202" s="5">
        <f t="shared" si="18"/>
        <v>0.7875529104931047</v>
      </c>
      <c r="G202" s="25">
        <f t="shared" si="19"/>
        <v>594.3680970767995</v>
      </c>
      <c r="H202" s="29">
        <f t="shared" si="20"/>
        <v>0.9805089872330157</v>
      </c>
      <c r="I202" s="26">
        <f t="shared" si="21"/>
        <v>1.769371512175546</v>
      </c>
    </row>
    <row r="203" spans="1:9" ht="12">
      <c r="A203" s="23">
        <v>190</v>
      </c>
      <c r="B203" s="23">
        <f t="shared" si="22"/>
        <v>1900</v>
      </c>
      <c r="C203" s="24">
        <f t="shared" si="23"/>
        <v>31.666666666666668</v>
      </c>
      <c r="D203" s="32">
        <f t="shared" si="24"/>
        <v>376.9480991122421</v>
      </c>
      <c r="E203" s="24">
        <f t="shared" si="17"/>
        <v>849.8641327161503</v>
      </c>
      <c r="F203" s="5">
        <f t="shared" si="18"/>
        <v>0.7834349679646948</v>
      </c>
      <c r="G203" s="25">
        <f t="shared" si="19"/>
        <v>595.1533250120326</v>
      </c>
      <c r="H203" s="29">
        <f t="shared" si="20"/>
        <v>0.9792153322786273</v>
      </c>
      <c r="I203" s="26">
        <f t="shared" si="21"/>
        <v>1.7642367808557704</v>
      </c>
    </row>
    <row r="204" spans="1:9" ht="12">
      <c r="A204" s="23">
        <v>191</v>
      </c>
      <c r="B204" s="23">
        <f t="shared" si="22"/>
        <v>1910</v>
      </c>
      <c r="C204" s="24">
        <f t="shared" si="23"/>
        <v>31.833333333333332</v>
      </c>
      <c r="D204" s="32">
        <f t="shared" si="24"/>
        <v>378.7123358930979</v>
      </c>
      <c r="E204" s="24">
        <f t="shared" si="17"/>
        <v>850.647567684115</v>
      </c>
      <c r="F204" s="5">
        <f t="shared" si="18"/>
        <v>0.779359865181732</v>
      </c>
      <c r="G204" s="25">
        <f t="shared" si="19"/>
        <v>595.9413890748966</v>
      </c>
      <c r="H204" s="29">
        <f t="shared" si="20"/>
        <v>0.9779204324322311</v>
      </c>
      <c r="I204" s="26">
        <f t="shared" si="21"/>
        <v>1.7591051975651422</v>
      </c>
    </row>
    <row r="205" spans="1:9" ht="12">
      <c r="A205" s="23">
        <v>192</v>
      </c>
      <c r="B205" s="23">
        <f t="shared" si="22"/>
        <v>1920</v>
      </c>
      <c r="C205" s="24">
        <f t="shared" si="23"/>
        <v>32</v>
      </c>
      <c r="D205" s="32">
        <f t="shared" si="24"/>
        <v>380.471441090663</v>
      </c>
      <c r="E205" s="24">
        <f aca="true" t="shared" si="25" ref="E205:E268">20+345*LOG(8*(B205)/60+1)</f>
        <v>851.4269275492967</v>
      </c>
      <c r="F205" s="5">
        <f aca="true" t="shared" si="26" ref="F205:F268">20+345*LOG(8*(B205+delta_t_p)/60+1)-E205</f>
        <v>0.7753269370969065</v>
      </c>
      <c r="G205" s="25">
        <f aca="true" t="shared" si="27" ref="G205:G268">IF(steel_p&lt;&gt;1,IF(D205&lt;600,425+0.773*D205-0.00169*D205^2+0.00000222*D205^3,IF(D205&lt;735,666+13002/(738-D205),IF(D205&lt;900,545+17820/(D205-731),650))),450+0.28*D205-0.000291*D205^2+0.000000134*D205^3)</f>
        <v>596.7323189149387</v>
      </c>
      <c r="H205" s="29">
        <f aca="true" t="shared" si="28" ref="H205:H268">(ro_p*c_p)/(7850*G205)*dp*fatt_sez_prot</f>
        <v>0.9766242625639661</v>
      </c>
      <c r="I205" s="26">
        <f aca="true" t="shared" si="29" ref="I205:I268">lam_p/dp*fatt_sez_prot/(7850*G205)*(E205-D205)/(1+H205/3)*delta_t_p-(EXP(H205/10)-1)*F205</f>
        <v>1.7539769704459534</v>
      </c>
    </row>
    <row r="206" spans="1:9" ht="12">
      <c r="A206" s="23">
        <v>193</v>
      </c>
      <c r="B206" s="23">
        <f aca="true" t="shared" si="30" ref="B206:B269">B205+delta_t_p</f>
        <v>1930</v>
      </c>
      <c r="C206" s="24">
        <f aca="true" t="shared" si="31" ref="C206:C269">B206/60</f>
        <v>32.166666666666664</v>
      </c>
      <c r="D206" s="32">
        <f t="shared" si="24"/>
        <v>382.22541806110894</v>
      </c>
      <c r="E206" s="24">
        <f t="shared" si="25"/>
        <v>852.2022544863936</v>
      </c>
      <c r="F206" s="5">
        <f t="shared" si="26"/>
        <v>0.7713355323576252</v>
      </c>
      <c r="G206" s="25">
        <f t="shared" si="27"/>
        <v>597.5261431718361</v>
      </c>
      <c r="H206" s="29">
        <f t="shared" si="28"/>
        <v>0.9753267996188596</v>
      </c>
      <c r="I206" s="26">
        <f t="shared" si="29"/>
        <v>1.7488523047769193</v>
      </c>
    </row>
    <row r="207" spans="1:9" ht="12">
      <c r="A207" s="23">
        <v>194</v>
      </c>
      <c r="B207" s="23">
        <f t="shared" si="30"/>
        <v>1940</v>
      </c>
      <c r="C207" s="24">
        <f t="shared" si="31"/>
        <v>32.333333333333336</v>
      </c>
      <c r="D207" s="32">
        <f aca="true" t="shared" si="32" ref="D207:D270">D206+IF(AND(I206&lt;0,F206&gt;0),0,I206)</f>
        <v>383.97427036588584</v>
      </c>
      <c r="E207" s="24">
        <f t="shared" si="25"/>
        <v>852.9735900187512</v>
      </c>
      <c r="F207" s="5">
        <f t="shared" si="26"/>
        <v>0.7673850129556286</v>
      </c>
      <c r="G207" s="25">
        <f t="shared" si="27"/>
        <v>598.3228894874987</v>
      </c>
      <c r="H207" s="29">
        <f t="shared" si="28"/>
        <v>0.9740280225741956</v>
      </c>
      <c r="I207" s="26">
        <f t="shared" si="29"/>
        <v>1.7437314030248012</v>
      </c>
    </row>
    <row r="208" spans="1:9" ht="12">
      <c r="A208" s="23">
        <v>195</v>
      </c>
      <c r="B208" s="23">
        <f t="shared" si="30"/>
        <v>1950</v>
      </c>
      <c r="C208" s="24">
        <f t="shared" si="31"/>
        <v>32.5</v>
      </c>
      <c r="D208" s="32">
        <f t="shared" si="32"/>
        <v>385.71800176891065</v>
      </c>
      <c r="E208" s="24">
        <f t="shared" si="25"/>
        <v>853.7409750317069</v>
      </c>
      <c r="F208" s="5">
        <f t="shared" si="26"/>
        <v>0.7634747538869533</v>
      </c>
      <c r="G208" s="25">
        <f t="shared" si="27"/>
        <v>599.1225845181945</v>
      </c>
      <c r="H208" s="29">
        <f t="shared" si="28"/>
        <v>0.9727279123971819</v>
      </c>
      <c r="I208" s="26">
        <f t="shared" si="29"/>
        <v>1.7386144648934294</v>
      </c>
    </row>
    <row r="209" spans="1:9" ht="12">
      <c r="A209" s="23">
        <v>196</v>
      </c>
      <c r="B209" s="23">
        <f t="shared" si="30"/>
        <v>1960</v>
      </c>
      <c r="C209" s="24">
        <f t="shared" si="31"/>
        <v>32.666666666666664</v>
      </c>
      <c r="D209" s="32">
        <f t="shared" si="32"/>
        <v>387.4566162338041</v>
      </c>
      <c r="E209" s="24">
        <f t="shared" si="25"/>
        <v>854.5044497855938</v>
      </c>
      <c r="F209" s="5">
        <f t="shared" si="26"/>
        <v>0.7596041428211038</v>
      </c>
      <c r="G209" s="25">
        <f t="shared" si="27"/>
        <v>599.925253946689</v>
      </c>
      <c r="H209" s="29">
        <f t="shared" si="28"/>
        <v>0.9714264520029273</v>
      </c>
      <c r="I209" s="26">
        <f t="shared" si="29"/>
        <v>1.7335016873703544</v>
      </c>
    </row>
    <row r="210" spans="1:9" ht="12">
      <c r="A210" s="23">
        <v>197</v>
      </c>
      <c r="B210" s="23">
        <f t="shared" si="30"/>
        <v>1970</v>
      </c>
      <c r="C210" s="24">
        <f t="shared" si="31"/>
        <v>32.833333333333336</v>
      </c>
      <c r="D210" s="32">
        <f t="shared" si="32"/>
        <v>389.1901179211744</v>
      </c>
      <c r="E210" s="24">
        <f t="shared" si="25"/>
        <v>855.2640539284149</v>
      </c>
      <c r="F210" s="5">
        <f t="shared" si="26"/>
        <v>0.7557725797838657</v>
      </c>
      <c r="G210" s="25">
        <f t="shared" si="27"/>
        <v>600.7309224944005</v>
      </c>
      <c r="H210" s="29">
        <f t="shared" si="28"/>
        <v>0.970123626212732</v>
      </c>
      <c r="I210" s="26">
        <f t="shared" si="29"/>
        <v>1.7283932647707356</v>
      </c>
    </row>
    <row r="211" spans="1:9" ht="12">
      <c r="A211" s="23">
        <v>198</v>
      </c>
      <c r="B211" s="23">
        <f t="shared" si="30"/>
        <v>1980</v>
      </c>
      <c r="C211" s="24">
        <f t="shared" si="31"/>
        <v>33</v>
      </c>
      <c r="D211" s="32">
        <f t="shared" si="32"/>
        <v>390.91851118594514</v>
      </c>
      <c r="E211" s="24">
        <f t="shared" si="25"/>
        <v>856.0198265081988</v>
      </c>
      <c r="F211" s="5">
        <f t="shared" si="26"/>
        <v>0.751979476844781</v>
      </c>
      <c r="G211" s="25">
        <f t="shared" si="27"/>
        <v>601.5396139335605</v>
      </c>
      <c r="H211" s="29">
        <f t="shared" si="28"/>
        <v>0.9688194217126908</v>
      </c>
      <c r="I211" s="26">
        <f t="shared" si="29"/>
        <v>1.7232893887794947</v>
      </c>
    </row>
    <row r="212" spans="1:9" ht="12">
      <c r="A212" s="23">
        <v>199</v>
      </c>
      <c r="B212" s="23">
        <f t="shared" si="30"/>
        <v>1990</v>
      </c>
      <c r="C212" s="24">
        <f t="shared" si="31"/>
        <v>33.166666666666664</v>
      </c>
      <c r="D212" s="32">
        <f t="shared" si="32"/>
        <v>392.64180057472464</v>
      </c>
      <c r="E212" s="24">
        <f t="shared" si="25"/>
        <v>856.7718059850436</v>
      </c>
      <c r="F212" s="5">
        <f t="shared" si="26"/>
        <v>0.7482242578179239</v>
      </c>
      <c r="G212" s="25">
        <f t="shared" si="27"/>
        <v>602.35135109938</v>
      </c>
      <c r="H212" s="29">
        <f t="shared" si="28"/>
        <v>0.9675138270126266</v>
      </c>
      <c r="I212" s="26">
        <f t="shared" si="29"/>
        <v>1.7181902484909208</v>
      </c>
    </row>
    <row r="213" spans="1:9" ht="12">
      <c r="A213" s="23">
        <v>200</v>
      </c>
      <c r="B213" s="23">
        <f t="shared" si="30"/>
        <v>2000</v>
      </c>
      <c r="C213" s="24">
        <f t="shared" si="31"/>
        <v>33.333333333333336</v>
      </c>
      <c r="D213" s="32">
        <f t="shared" si="32"/>
        <v>394.3599908232156</v>
      </c>
      <c r="E213" s="24">
        <f t="shared" si="25"/>
        <v>857.5200302428615</v>
      </c>
      <c r="F213" s="5">
        <f t="shared" si="26"/>
        <v>0.7445063579692714</v>
      </c>
      <c r="G213" s="25">
        <f t="shared" si="27"/>
        <v>603.1661559022158</v>
      </c>
      <c r="H213" s="29">
        <f t="shared" si="28"/>
        <v>0.9662068324053434</v>
      </c>
      <c r="I213" s="26">
        <f t="shared" si="29"/>
        <v>1.713096030446498</v>
      </c>
    </row>
    <row r="214" spans="1:9" ht="12">
      <c r="A214" s="23">
        <v>201</v>
      </c>
      <c r="B214" s="23">
        <f t="shared" si="30"/>
        <v>2010</v>
      </c>
      <c r="C214" s="24">
        <f t="shared" si="31"/>
        <v>33.5</v>
      </c>
      <c r="D214" s="32">
        <f t="shared" si="32"/>
        <v>396.07308685366206</v>
      </c>
      <c r="E214" s="24">
        <f t="shared" si="25"/>
        <v>858.2645366008308</v>
      </c>
      <c r="F214" s="5">
        <f t="shared" si="26"/>
        <v>0.7408252237344186</v>
      </c>
      <c r="G214" s="25">
        <f t="shared" si="27"/>
        <v>603.9840493397319</v>
      </c>
      <c r="H214" s="29">
        <f t="shared" si="28"/>
        <v>0.9648984299262193</v>
      </c>
      <c r="I214" s="26">
        <f t="shared" si="29"/>
        <v>1.7080069186706408</v>
      </c>
    </row>
    <row r="215" spans="1:9" ht="12">
      <c r="A215" s="23">
        <v>202</v>
      </c>
      <c r="B215" s="23">
        <f t="shared" si="30"/>
        <v>2020</v>
      </c>
      <c r="C215" s="24">
        <f t="shared" si="31"/>
        <v>33.666666666666664</v>
      </c>
      <c r="D215" s="32">
        <f t="shared" si="32"/>
        <v>397.7810937723327</v>
      </c>
      <c r="E215" s="24">
        <f t="shared" si="25"/>
        <v>859.0053618245652</v>
      </c>
      <c r="F215" s="5">
        <f t="shared" si="26"/>
        <v>0.737180312443229</v>
      </c>
      <c r="G215" s="25">
        <f t="shared" si="27"/>
        <v>604.805051509055</v>
      </c>
      <c r="H215" s="29">
        <f t="shared" si="28"/>
        <v>0.9635886133131313</v>
      </c>
      <c r="I215" s="26">
        <f t="shared" si="29"/>
        <v>1.7029230947047618</v>
      </c>
    </row>
    <row r="216" spans="1:9" ht="12">
      <c r="A216" s="23">
        <v>203</v>
      </c>
      <c r="B216" s="23">
        <f t="shared" si="30"/>
        <v>2030</v>
      </c>
      <c r="C216" s="24">
        <f t="shared" si="31"/>
        <v>33.833333333333336</v>
      </c>
      <c r="D216" s="32">
        <f t="shared" si="32"/>
        <v>399.4840168670375</v>
      </c>
      <c r="E216" s="24">
        <f t="shared" si="25"/>
        <v>859.7425421370084</v>
      </c>
      <c r="F216" s="5">
        <f t="shared" si="26"/>
        <v>0.7335710920524434</v>
      </c>
      <c r="G216" s="25">
        <f t="shared" si="27"/>
        <v>605.6291816189189</v>
      </c>
      <c r="H216" s="29">
        <f t="shared" si="28"/>
        <v>0.962277377966726</v>
      </c>
      <c r="I216" s="26">
        <f t="shared" si="29"/>
        <v>1.697844737639637</v>
      </c>
    </row>
    <row r="217" spans="1:9" ht="12">
      <c r="A217" s="23">
        <v>204</v>
      </c>
      <c r="B217" s="23">
        <f t="shared" si="30"/>
        <v>2040</v>
      </c>
      <c r="C217" s="24">
        <f t="shared" si="31"/>
        <v>34</v>
      </c>
      <c r="D217" s="32">
        <f t="shared" si="32"/>
        <v>401.1818616046771</v>
      </c>
      <c r="E217" s="24">
        <f t="shared" si="25"/>
        <v>860.4761132290608</v>
      </c>
      <c r="F217" s="5">
        <f t="shared" si="26"/>
        <v>0.7299970408886338</v>
      </c>
      <c r="G217" s="25">
        <f t="shared" si="27"/>
        <v>606.456458001792</v>
      </c>
      <c r="H217" s="29">
        <f t="shared" si="28"/>
        <v>0.9609647209110358</v>
      </c>
      <c r="I217" s="26">
        <f t="shared" si="29"/>
        <v>1.692772024145886</v>
      </c>
    </row>
    <row r="218" spans="1:9" ht="12">
      <c r="A218" s="23">
        <v>205</v>
      </c>
      <c r="B218" s="23">
        <f t="shared" si="30"/>
        <v>2050</v>
      </c>
      <c r="C218" s="24">
        <f t="shared" si="31"/>
        <v>34.166666666666664</v>
      </c>
      <c r="D218" s="32">
        <f t="shared" si="32"/>
        <v>402.874633628823</v>
      </c>
      <c r="E218" s="24">
        <f t="shared" si="25"/>
        <v>861.2061102699495</v>
      </c>
      <c r="F218" s="5">
        <f t="shared" si="26"/>
        <v>0.726457647395705</v>
      </c>
      <c r="G218" s="25">
        <f t="shared" si="27"/>
        <v>607.28689812599</v>
      </c>
      <c r="H218" s="29">
        <f t="shared" si="28"/>
        <v>0.959650640754448</v>
      </c>
      <c r="I218" s="26">
        <f t="shared" si="29"/>
        <v>1.6877051285032283</v>
      </c>
    </row>
    <row r="219" spans="1:9" ht="12">
      <c r="A219" s="23">
        <v>206</v>
      </c>
      <c r="B219" s="23">
        <f t="shared" si="30"/>
        <v>2060</v>
      </c>
      <c r="C219" s="24">
        <f t="shared" si="31"/>
        <v>34.333333333333336</v>
      </c>
      <c r="D219" s="32">
        <f t="shared" si="32"/>
        <v>404.56233875732624</v>
      </c>
      <c r="E219" s="24">
        <f t="shared" si="25"/>
        <v>861.9325679173452</v>
      </c>
      <c r="F219" s="5">
        <f t="shared" si="26"/>
        <v>0.7229524098895581</v>
      </c>
      <c r="G219" s="25">
        <f t="shared" si="27"/>
        <v>608.1205186077646</v>
      </c>
      <c r="H219" s="29">
        <f t="shared" si="28"/>
        <v>0.9583351376510294</v>
      </c>
      <c r="I219" s="26">
        <f t="shared" si="29"/>
        <v>1.6826442226283063</v>
      </c>
    </row>
    <row r="220" spans="1:9" ht="12">
      <c r="A220" s="23">
        <v>207</v>
      </c>
      <c r="B220" s="23">
        <f t="shared" si="30"/>
        <v>2070</v>
      </c>
      <c r="C220" s="24">
        <f t="shared" si="31"/>
        <v>34.5</v>
      </c>
      <c r="D220" s="32">
        <f t="shared" si="32"/>
        <v>406.24498297995456</v>
      </c>
      <c r="E220" s="24">
        <f t="shared" si="25"/>
        <v>862.6555203272347</v>
      </c>
      <c r="F220" s="5">
        <f t="shared" si="26"/>
        <v>0.719480836324351</v>
      </c>
      <c r="G220" s="25">
        <f t="shared" si="27"/>
        <v>608.9573352233687</v>
      </c>
      <c r="H220" s="29">
        <f t="shared" si="28"/>
        <v>0.9570182132622139</v>
      </c>
      <c r="I220" s="26">
        <f t="shared" si="29"/>
        <v>1.6775894761006702</v>
      </c>
    </row>
    <row r="221" spans="1:9" ht="12">
      <c r="A221" s="23">
        <v>208</v>
      </c>
      <c r="B221" s="23">
        <f t="shared" si="30"/>
        <v>2080</v>
      </c>
      <c r="C221" s="24">
        <f t="shared" si="31"/>
        <v>34.666666666666664</v>
      </c>
      <c r="D221" s="32">
        <f t="shared" si="32"/>
        <v>407.9225724560552</v>
      </c>
      <c r="E221" s="24">
        <f t="shared" si="25"/>
        <v>863.3750011635591</v>
      </c>
      <c r="F221" s="5">
        <f t="shared" si="26"/>
        <v>0.716042444058985</v>
      </c>
      <c r="G221" s="25">
        <f t="shared" si="27"/>
        <v>609.7973629210936</v>
      </c>
      <c r="H221" s="29">
        <f t="shared" si="28"/>
        <v>0.9556998707188541</v>
      </c>
      <c r="I221" s="26">
        <f t="shared" si="29"/>
        <v>1.6725410561881644</v>
      </c>
    </row>
    <row r="222" spans="1:9" ht="12">
      <c r="A222" s="23">
        <v>209</v>
      </c>
      <c r="B222" s="23">
        <f t="shared" si="30"/>
        <v>2090</v>
      </c>
      <c r="C222" s="24">
        <f t="shared" si="31"/>
        <v>34.833333333333336</v>
      </c>
      <c r="D222" s="32">
        <f t="shared" si="32"/>
        <v>409.59511351224336</v>
      </c>
      <c r="E222" s="24">
        <f t="shared" si="25"/>
        <v>864.0910436076181</v>
      </c>
      <c r="F222" s="5">
        <f t="shared" si="26"/>
        <v>0.7126367596345062</v>
      </c>
      <c r="G222" s="25">
        <f t="shared" si="27"/>
        <v>610.6406158332748</v>
      </c>
      <c r="H222" s="29">
        <f t="shared" si="28"/>
        <v>0.9543801145836436</v>
      </c>
      <c r="I222" s="26">
        <f t="shared" si="29"/>
        <v>1.667499127870647</v>
      </c>
    </row>
    <row r="223" spans="1:9" ht="12">
      <c r="A223" s="23">
        <v>210</v>
      </c>
      <c r="B223" s="23">
        <f t="shared" si="30"/>
        <v>2100</v>
      </c>
      <c r="C223" s="24">
        <f t="shared" si="31"/>
        <v>35</v>
      </c>
      <c r="D223" s="32">
        <f t="shared" si="32"/>
        <v>411.262612640114</v>
      </c>
      <c r="E223" s="24">
        <f t="shared" si="25"/>
        <v>864.8036803672526</v>
      </c>
      <c r="F223" s="5">
        <f t="shared" si="26"/>
        <v>0.7092633185577597</v>
      </c>
      <c r="G223" s="25">
        <f t="shared" si="27"/>
        <v>611.4871072882643</v>
      </c>
      <c r="H223" s="29">
        <f t="shared" si="28"/>
        <v>0.9530589508139122</v>
      </c>
      <c r="I223" s="26">
        <f t="shared" si="29"/>
        <v>1.6624638538625858</v>
      </c>
    </row>
    <row r="224" spans="1:9" ht="12">
      <c r="A224" s="23">
        <v>211</v>
      </c>
      <c r="B224" s="23">
        <f t="shared" si="30"/>
        <v>2110</v>
      </c>
      <c r="C224" s="24">
        <f t="shared" si="31"/>
        <v>35.166666666666664</v>
      </c>
      <c r="D224" s="32">
        <f t="shared" si="32"/>
        <v>412.9250764939766</v>
      </c>
      <c r="E224" s="24">
        <f t="shared" si="25"/>
        <v>865.5129436858103</v>
      </c>
      <c r="F224" s="5">
        <f t="shared" si="26"/>
        <v>0.7059216650889084</v>
      </c>
      <c r="G224" s="25">
        <f t="shared" si="27"/>
        <v>612.3368498223651</v>
      </c>
      <c r="H224" s="29">
        <f t="shared" si="28"/>
        <v>0.9517363867248052</v>
      </c>
      <c r="I224" s="26">
        <f t="shared" si="29"/>
        <v>1.657435394634828</v>
      </c>
    </row>
    <row r="225" spans="1:9" ht="12">
      <c r="A225" s="23">
        <v>212</v>
      </c>
      <c r="B225" s="23">
        <f t="shared" si="30"/>
        <v>2120</v>
      </c>
      <c r="C225" s="24">
        <f t="shared" si="31"/>
        <v>35.333333333333336</v>
      </c>
      <c r="D225" s="32">
        <f t="shared" si="32"/>
        <v>414.5825118886114</v>
      </c>
      <c r="E225" s="24">
        <f t="shared" si="25"/>
        <v>866.2188653508993</v>
      </c>
      <c r="F225" s="5">
        <f t="shared" si="26"/>
        <v>0.7026113520367971</v>
      </c>
      <c r="G225" s="25">
        <f t="shared" si="27"/>
        <v>613.189855191728</v>
      </c>
      <c r="H225" s="29">
        <f t="shared" si="28"/>
        <v>0.9504124309528353</v>
      </c>
      <c r="I225" s="26">
        <f t="shared" si="29"/>
        <v>1.6524139084351552</v>
      </c>
    </row>
    <row r="226" spans="1:9" ht="12">
      <c r="A226" s="23">
        <v>213</v>
      </c>
      <c r="B226" s="23">
        <f t="shared" si="30"/>
        <v>2130</v>
      </c>
      <c r="C226" s="24">
        <f t="shared" si="31"/>
        <v>35.5</v>
      </c>
      <c r="D226" s="32">
        <f t="shared" si="32"/>
        <v>416.23492579704657</v>
      </c>
      <c r="E226" s="24">
        <f t="shared" si="25"/>
        <v>866.921476702936</v>
      </c>
      <c r="F226" s="5">
        <f t="shared" si="26"/>
        <v>0.6993319405589773</v>
      </c>
      <c r="G226" s="25">
        <f t="shared" si="27"/>
        <v>614.0461343842028</v>
      </c>
      <c r="H226" s="29">
        <f t="shared" si="28"/>
        <v>0.9490870934198333</v>
      </c>
      <c r="I226" s="26">
        <f t="shared" si="29"/>
        <v>1.6473995513080324</v>
      </c>
    </row>
    <row r="227" spans="1:9" ht="12">
      <c r="A227" s="23">
        <v>214</v>
      </c>
      <c r="B227" s="23">
        <f t="shared" si="30"/>
        <v>2140</v>
      </c>
      <c r="C227" s="24">
        <f t="shared" si="31"/>
        <v>35.666666666666664</v>
      </c>
      <c r="D227" s="32">
        <f t="shared" si="32"/>
        <v>417.8823253483546</v>
      </c>
      <c r="E227" s="24">
        <f t="shared" si="25"/>
        <v>867.620808643495</v>
      </c>
      <c r="F227" s="5">
        <f t="shared" si="26"/>
        <v>0.6960829999687803</v>
      </c>
      <c r="G227" s="25">
        <f t="shared" si="27"/>
        <v>614.9056976311466</v>
      </c>
      <c r="H227" s="29">
        <f t="shared" si="28"/>
        <v>0.9477603852972786</v>
      </c>
      <c r="I227" s="26">
        <f t="shared" si="29"/>
        <v>1.6423924771133036</v>
      </c>
    </row>
    <row r="228" spans="1:9" ht="12">
      <c r="A228" s="23">
        <v>215</v>
      </c>
      <c r="B228" s="23">
        <f t="shared" si="30"/>
        <v>2150</v>
      </c>
      <c r="C228" s="24">
        <f t="shared" si="31"/>
        <v>35.833333333333336</v>
      </c>
      <c r="D228" s="32">
        <f t="shared" si="32"/>
        <v>419.52471782546786</v>
      </c>
      <c r="E228" s="24">
        <f t="shared" si="25"/>
        <v>868.3168916434638</v>
      </c>
      <c r="F228" s="5">
        <f t="shared" si="26"/>
        <v>0.6928641075451196</v>
      </c>
      <c r="G228" s="25">
        <f t="shared" si="27"/>
        <v>615.7685544191847</v>
      </c>
      <c r="H228" s="29">
        <f t="shared" si="28"/>
        <v>0.9464323189710292</v>
      </c>
      <c r="I228" s="26">
        <f t="shared" si="29"/>
        <v>1.6373928375443494</v>
      </c>
    </row>
    <row r="229" spans="1:9" ht="12">
      <c r="A229" s="23">
        <v>216</v>
      </c>
      <c r="B229" s="23">
        <f t="shared" si="30"/>
        <v>2160</v>
      </c>
      <c r="C229" s="24">
        <f t="shared" si="31"/>
        <v>36</v>
      </c>
      <c r="D229" s="32">
        <f t="shared" si="32"/>
        <v>421.1621106630122</v>
      </c>
      <c r="E229" s="24">
        <f t="shared" si="25"/>
        <v>869.0097557510089</v>
      </c>
      <c r="F229" s="5">
        <f t="shared" si="26"/>
        <v>0.6896748483513875</v>
      </c>
      <c r="G229" s="25">
        <f t="shared" si="27"/>
        <v>616.6347135019186</v>
      </c>
      <c r="H229" s="29">
        <f t="shared" si="28"/>
        <v>0.9451029080064499</v>
      </c>
      <c r="I229" s="26">
        <f t="shared" si="29"/>
        <v>1.6324007821450783</v>
      </c>
    </row>
    <row r="230" spans="1:9" ht="12">
      <c r="A230" s="23">
        <v>217</v>
      </c>
      <c r="B230" s="23">
        <f t="shared" si="30"/>
        <v>2170</v>
      </c>
      <c r="C230" s="24">
        <f t="shared" si="31"/>
        <v>36.166666666666664</v>
      </c>
      <c r="D230" s="32">
        <f t="shared" si="32"/>
        <v>422.79451144515724</v>
      </c>
      <c r="E230" s="24">
        <f t="shared" si="25"/>
        <v>869.6994305993603</v>
      </c>
      <c r="F230" s="5">
        <f t="shared" si="26"/>
        <v>0.6865148150542382</v>
      </c>
      <c r="G230" s="25">
        <f t="shared" si="27"/>
        <v>617.5041829115836</v>
      </c>
      <c r="H230" s="29">
        <f t="shared" si="28"/>
        <v>0.9437721671139389</v>
      </c>
      <c r="I230" s="26">
        <f t="shared" si="29"/>
        <v>1.6274164583267274</v>
      </c>
    </row>
    <row r="231" spans="1:9" ht="12">
      <c r="A231" s="23">
        <v>218</v>
      </c>
      <c r="B231" s="23">
        <f t="shared" si="30"/>
        <v>2180</v>
      </c>
      <c r="C231" s="24">
        <f t="shared" si="31"/>
        <v>36.333333333333336</v>
      </c>
      <c r="D231" s="32">
        <f t="shared" si="32"/>
        <v>424.42192790348395</v>
      </c>
      <c r="E231" s="24">
        <f t="shared" si="25"/>
        <v>870.3859454144146</v>
      </c>
      <c r="F231" s="5">
        <f t="shared" si="26"/>
        <v>0.6833836077532851</v>
      </c>
      <c r="G231" s="25">
        <f t="shared" si="27"/>
        <v>618.3769699706507</v>
      </c>
      <c r="H231" s="29">
        <f t="shared" si="28"/>
        <v>0.9424401121148598</v>
      </c>
      <c r="I231" s="26">
        <f t="shared" si="29"/>
        <v>1.6224400113833803</v>
      </c>
    </row>
    <row r="232" spans="1:9" ht="12">
      <c r="A232" s="23">
        <v>219</v>
      </c>
      <c r="B232" s="23">
        <f t="shared" si="30"/>
        <v>2190</v>
      </c>
      <c r="C232" s="24">
        <f t="shared" si="31"/>
        <v>36.5</v>
      </c>
      <c r="D232" s="32">
        <f t="shared" si="32"/>
        <v>426.04436791486734</v>
      </c>
      <c r="E232" s="24">
        <f t="shared" si="25"/>
        <v>871.0693290221678</v>
      </c>
      <c r="F232" s="5">
        <f t="shared" si="26"/>
        <v>0.6802808338097748</v>
      </c>
      <c r="G232" s="25">
        <f t="shared" si="27"/>
        <v>619.2530813033702</v>
      </c>
      <c r="H232" s="29">
        <f t="shared" si="28"/>
        <v>0.9411067599078827</v>
      </c>
      <c r="I232" s="26">
        <f t="shared" si="29"/>
        <v>1.6174715845074616</v>
      </c>
    </row>
    <row r="233" spans="1:9" ht="12">
      <c r="A233" s="23">
        <v>220</v>
      </c>
      <c r="B233" s="23">
        <f t="shared" si="30"/>
        <v>2200</v>
      </c>
      <c r="C233" s="24">
        <f t="shared" si="31"/>
        <v>36.666666666666664</v>
      </c>
      <c r="D233" s="32">
        <f t="shared" si="32"/>
        <v>427.6618394993748</v>
      </c>
      <c r="E233" s="24">
        <f t="shared" si="25"/>
        <v>871.7496098559776</v>
      </c>
      <c r="F233" s="5">
        <f t="shared" si="26"/>
        <v>0.6772061076844693</v>
      </c>
      <c r="G233" s="25">
        <f t="shared" si="27"/>
        <v>620.1325228472564</v>
      </c>
      <c r="H233" s="29">
        <f t="shared" si="28"/>
        <v>0.9397721284357338</v>
      </c>
      <c r="I233" s="26">
        <f t="shared" si="29"/>
        <v>1.6125113188041764</v>
      </c>
    </row>
    <row r="234" spans="1:9" ht="12">
      <c r="A234" s="23">
        <v>221</v>
      </c>
      <c r="B234" s="23">
        <f t="shared" si="30"/>
        <v>2210</v>
      </c>
      <c r="C234" s="24">
        <f t="shared" si="31"/>
        <v>36.833333333333336</v>
      </c>
      <c r="D234" s="32">
        <f t="shared" si="32"/>
        <v>429.274350818179</v>
      </c>
      <c r="E234" s="24">
        <f t="shared" si="25"/>
        <v>872.4268159636621</v>
      </c>
      <c r="F234" s="5">
        <f t="shared" si="26"/>
        <v>0.6741590507762112</v>
      </c>
      <c r="G234" s="25">
        <f t="shared" si="27"/>
        <v>621.0152998645101</v>
      </c>
      <c r="H234" s="29">
        <f t="shared" si="28"/>
        <v>0.9384362366523595</v>
      </c>
      <c r="I234" s="26">
        <f t="shared" si="29"/>
        <v>1.6075593533058128</v>
      </c>
    </row>
    <row r="235" spans="1:9" ht="12">
      <c r="A235" s="23">
        <v>222</v>
      </c>
      <c r="B235" s="23">
        <f t="shared" si="30"/>
        <v>2220</v>
      </c>
      <c r="C235" s="24">
        <f t="shared" si="31"/>
        <v>37</v>
      </c>
      <c r="D235" s="32">
        <f t="shared" si="32"/>
        <v>430.88191017148483</v>
      </c>
      <c r="E235" s="24">
        <f t="shared" si="25"/>
        <v>873.1009750144383</v>
      </c>
      <c r="F235" s="5">
        <f t="shared" si="26"/>
        <v>0.6711392912677638</v>
      </c>
      <c r="G235" s="25">
        <f t="shared" si="27"/>
        <v>621.9014169533783</v>
      </c>
      <c r="H235" s="29">
        <f t="shared" si="28"/>
        <v>0.9370991044905057</v>
      </c>
      <c r="I235" s="26">
        <f t="shared" si="29"/>
        <v>1.602615824985242</v>
      </c>
    </row>
    <row r="236" spans="1:9" ht="12">
      <c r="A236" s="23">
        <v>223</v>
      </c>
      <c r="B236" s="23">
        <f t="shared" si="30"/>
        <v>2230</v>
      </c>
      <c r="C236" s="24">
        <f t="shared" si="31"/>
        <v>37.166666666666664</v>
      </c>
      <c r="D236" s="32">
        <f t="shared" si="32"/>
        <v>432.4845259964701</v>
      </c>
      <c r="E236" s="24">
        <f t="shared" si="25"/>
        <v>873.772114305706</v>
      </c>
      <c r="F236" s="5">
        <f t="shared" si="26"/>
        <v>0.6681464639743808</v>
      </c>
      <c r="G236" s="25">
        <f t="shared" si="27"/>
        <v>622.7908780594456</v>
      </c>
      <c r="H236" s="29">
        <f t="shared" si="28"/>
        <v>0.9357607528297172</v>
      </c>
      <c r="I236" s="26">
        <f t="shared" si="29"/>
        <v>1.5976808687691268</v>
      </c>
    </row>
    <row r="237" spans="1:9" ht="12">
      <c r="A237" s="23">
        <v>224</v>
      </c>
      <c r="B237" s="23">
        <f t="shared" si="30"/>
        <v>2240</v>
      </c>
      <c r="C237" s="24">
        <f t="shared" si="31"/>
        <v>37.333333333333336</v>
      </c>
      <c r="D237" s="32">
        <f t="shared" si="32"/>
        <v>434.08220686523924</v>
      </c>
      <c r="E237" s="24">
        <f t="shared" si="25"/>
        <v>874.4402607696804</v>
      </c>
      <c r="F237" s="5">
        <f t="shared" si="26"/>
        <v>0.6651802101955582</v>
      </c>
      <c r="G237" s="25">
        <f t="shared" si="27"/>
        <v>623.6836864868604</v>
      </c>
      <c r="H237" s="29">
        <f t="shared" si="28"/>
        <v>0.9344212034647554</v>
      </c>
      <c r="I237" s="26">
        <f t="shared" si="29"/>
        <v>1.5927546175507938</v>
      </c>
    </row>
    <row r="238" spans="1:9" ht="12">
      <c r="A238" s="23">
        <v>225</v>
      </c>
      <c r="B238" s="23">
        <f t="shared" si="30"/>
        <v>2250</v>
      </c>
      <c r="C238" s="24">
        <f t="shared" si="31"/>
        <v>37.5</v>
      </c>
      <c r="D238" s="32">
        <f t="shared" si="32"/>
        <v>435.67496148279</v>
      </c>
      <c r="E238" s="24">
        <f t="shared" si="25"/>
        <v>875.105440979876</v>
      </c>
      <c r="F238" s="5">
        <f t="shared" si="26"/>
        <v>0.6622401775733806</v>
      </c>
      <c r="G238" s="25">
        <f t="shared" si="27"/>
        <v>624.579844909489</v>
      </c>
      <c r="H238" s="29">
        <f t="shared" si="28"/>
        <v>0.9330804790744431</v>
      </c>
      <c r="I238" s="26">
        <f t="shared" si="29"/>
        <v>1.5878372022024654</v>
      </c>
    </row>
    <row r="239" spans="1:9" ht="12">
      <c r="A239" s="23">
        <v>226</v>
      </c>
      <c r="B239" s="23">
        <f t="shared" si="30"/>
        <v>2260</v>
      </c>
      <c r="C239" s="24">
        <f t="shared" si="31"/>
        <v>37.666666666666664</v>
      </c>
      <c r="D239" s="32">
        <f t="shared" si="32"/>
        <v>437.2627986849925</v>
      </c>
      <c r="E239" s="24">
        <f t="shared" si="25"/>
        <v>875.7676811574494</v>
      </c>
      <c r="F239" s="5">
        <f t="shared" si="26"/>
        <v>0.6593260199514361</v>
      </c>
      <c r="G239" s="25">
        <f t="shared" si="27"/>
        <v>625.4793553819997</v>
      </c>
      <c r="H239" s="29">
        <f t="shared" si="28"/>
        <v>0.9317386031909296</v>
      </c>
      <c r="I239" s="26">
        <f t="shared" si="29"/>
        <v>1.5829287515874657</v>
      </c>
    </row>
    <row r="240" spans="1:9" ht="12">
      <c r="A240" s="23">
        <v>227</v>
      </c>
      <c r="B240" s="23">
        <f t="shared" si="30"/>
        <v>2270</v>
      </c>
      <c r="C240" s="24">
        <f t="shared" si="31"/>
        <v>37.833333333333336</v>
      </c>
      <c r="D240" s="32">
        <f t="shared" si="32"/>
        <v>438.84572743658</v>
      </c>
      <c r="E240" s="24">
        <f t="shared" si="25"/>
        <v>876.4270071774008</v>
      </c>
      <c r="F240" s="5">
        <f t="shared" si="26"/>
        <v>0.6564373972403246</v>
      </c>
      <c r="G240" s="25">
        <f t="shared" si="27"/>
        <v>626.3822193508727</v>
      </c>
      <c r="H240" s="29">
        <f t="shared" si="28"/>
        <v>0.9303956001693863</v>
      </c>
      <c r="I240" s="26">
        <f t="shared" si="29"/>
        <v>1.5780293925718305</v>
      </c>
    </row>
    <row r="241" spans="1:9" ht="12">
      <c r="A241" s="23">
        <v>228</v>
      </c>
      <c r="B241" s="23">
        <f t="shared" si="30"/>
        <v>2280</v>
      </c>
      <c r="C241" s="24">
        <f t="shared" si="31"/>
        <v>38</v>
      </c>
      <c r="D241" s="32">
        <f t="shared" si="32"/>
        <v>440.4237568291518</v>
      </c>
      <c r="E241" s="24">
        <f t="shared" si="25"/>
        <v>877.0834445746411</v>
      </c>
      <c r="F241" s="5">
        <f t="shared" si="26"/>
        <v>0.6535739752837344</v>
      </c>
      <c r="G241" s="25">
        <f t="shared" si="27"/>
        <v>627.288437665335</v>
      </c>
      <c r="H241" s="29">
        <f t="shared" si="28"/>
        <v>0.9290514951581306</v>
      </c>
      <c r="I241" s="26">
        <f t="shared" si="29"/>
        <v>1.5731392500359285</v>
      </c>
    </row>
    <row r="242" spans="1:9" ht="12">
      <c r="A242" s="23">
        <v>229</v>
      </c>
      <c r="B242" s="23">
        <f t="shared" si="30"/>
        <v>2290</v>
      </c>
      <c r="C242" s="24">
        <f t="shared" si="31"/>
        <v>38.166666666666664</v>
      </c>
      <c r="D242" s="32">
        <f t="shared" si="32"/>
        <v>441.9968960791877</v>
      </c>
      <c r="E242" s="24">
        <f t="shared" si="25"/>
        <v>877.7370185499249</v>
      </c>
      <c r="F242" s="5">
        <f t="shared" si="26"/>
        <v>0.6507354257313409</v>
      </c>
      <c r="G242" s="25">
        <f t="shared" si="27"/>
        <v>628.1980105882196</v>
      </c>
      <c r="H242" s="29">
        <f t="shared" si="28"/>
        <v>0.9277063140691776</v>
      </c>
      <c r="I242" s="26">
        <f t="shared" si="29"/>
        <v>1.568258446885494</v>
      </c>
    </row>
    <row r="243" spans="1:9" ht="12">
      <c r="A243" s="23">
        <v>230</v>
      </c>
      <c r="B243" s="23">
        <f t="shared" si="30"/>
        <v>2300</v>
      </c>
      <c r="C243" s="24">
        <f t="shared" si="31"/>
        <v>38.333333333333336</v>
      </c>
      <c r="D243" s="32">
        <f t="shared" si="32"/>
        <v>443.56515452607323</v>
      </c>
      <c r="E243" s="24">
        <f t="shared" si="25"/>
        <v>878.3877539756562</v>
      </c>
      <c r="F243" s="5">
        <f t="shared" si="26"/>
        <v>0.6479214259117043</v>
      </c>
      <c r="G243" s="25">
        <f t="shared" si="27"/>
        <v>629.1109378067446</v>
      </c>
      <c r="H243" s="29">
        <f t="shared" si="28"/>
        <v>0.9263600835492253</v>
      </c>
      <c r="I243" s="26">
        <f t="shared" si="29"/>
        <v>1.5633871040627771</v>
      </c>
    </row>
    <row r="244" spans="1:9" ht="12">
      <c r="A244" s="23">
        <v>231</v>
      </c>
      <c r="B244" s="23">
        <f t="shared" si="30"/>
        <v>2310</v>
      </c>
      <c r="C244" s="24">
        <f t="shared" si="31"/>
        <v>38.5</v>
      </c>
      <c r="D244" s="32">
        <f t="shared" si="32"/>
        <v>445.128541630136</v>
      </c>
      <c r="E244" s="24">
        <f t="shared" si="25"/>
        <v>879.0356754015679</v>
      </c>
      <c r="F244" s="5">
        <f t="shared" si="26"/>
        <v>0.6451316587117617</v>
      </c>
      <c r="G244" s="25">
        <f t="shared" si="27"/>
        <v>630.027218443214</v>
      </c>
      <c r="H244" s="29">
        <f t="shared" si="28"/>
        <v>0.9250128309510728</v>
      </c>
      <c r="I244" s="26">
        <f t="shared" si="29"/>
        <v>1.5585253405571466</v>
      </c>
    </row>
    <row r="245" spans="1:9" ht="12">
      <c r="A245" s="23">
        <v>232</v>
      </c>
      <c r="B245" s="23">
        <f t="shared" si="30"/>
        <v>2320</v>
      </c>
      <c r="C245" s="24">
        <f t="shared" si="31"/>
        <v>38.666666666666664</v>
      </c>
      <c r="D245" s="32">
        <f t="shared" si="32"/>
        <v>446.68706697069314</v>
      </c>
      <c r="E245" s="24">
        <f t="shared" si="25"/>
        <v>879.6808070602797</v>
      </c>
      <c r="F245" s="5">
        <f t="shared" si="26"/>
        <v>0.6423658124554095</v>
      </c>
      <c r="G245" s="25">
        <f t="shared" si="27"/>
        <v>630.9468510656375</v>
      </c>
      <c r="H245" s="29">
        <f t="shared" si="28"/>
        <v>0.9236645843054702</v>
      </c>
      <c r="I245" s="26">
        <f t="shared" si="29"/>
        <v>1.5536732734159353</v>
      </c>
    </row>
    <row r="246" spans="1:9" ht="12">
      <c r="A246" s="23">
        <v>233</v>
      </c>
      <c r="B246" s="23">
        <f t="shared" si="30"/>
        <v>2330</v>
      </c>
      <c r="C246" s="24">
        <f t="shared" si="31"/>
        <v>38.833333333333336</v>
      </c>
      <c r="D246" s="32">
        <f t="shared" si="32"/>
        <v>448.2407402441091</v>
      </c>
      <c r="E246" s="24">
        <f t="shared" si="25"/>
        <v>880.3231728727351</v>
      </c>
      <c r="F246" s="5">
        <f t="shared" si="26"/>
        <v>0.6396235807895891</v>
      </c>
      <c r="G246" s="25">
        <f t="shared" si="27"/>
        <v>631.8698336982657</v>
      </c>
      <c r="H246" s="29">
        <f t="shared" si="28"/>
        <v>0.9223153722934043</v>
      </c>
      <c r="I246" s="26">
        <f t="shared" si="29"/>
        <v>1.5488310177546794</v>
      </c>
    </row>
    <row r="247" spans="1:9" ht="12">
      <c r="A247" s="23">
        <v>234</v>
      </c>
      <c r="B247" s="23">
        <f t="shared" si="30"/>
        <v>2340</v>
      </c>
      <c r="C247" s="24">
        <f t="shared" si="31"/>
        <v>39</v>
      </c>
      <c r="D247" s="32">
        <f t="shared" si="32"/>
        <v>449.7895712618638</v>
      </c>
      <c r="E247" s="24">
        <f t="shared" si="25"/>
        <v>880.9627964535247</v>
      </c>
      <c r="F247" s="5">
        <f t="shared" si="26"/>
        <v>0.6369046625700321</v>
      </c>
      <c r="G247" s="25">
        <f t="shared" si="27"/>
        <v>632.7961638320447</v>
      </c>
      <c r="H247" s="29">
        <f t="shared" si="28"/>
        <v>0.9209652242188187</v>
      </c>
      <c r="I247" s="26">
        <f t="shared" si="29"/>
        <v>1.543998686767566</v>
      </c>
    </row>
    <row r="248" spans="1:9" ht="12">
      <c r="A248" s="23">
        <v>235</v>
      </c>
      <c r="B248" s="23">
        <f t="shared" si="30"/>
        <v>2350</v>
      </c>
      <c r="C248" s="24">
        <f t="shared" si="31"/>
        <v>39.166666666666664</v>
      </c>
      <c r="D248" s="32">
        <f t="shared" si="32"/>
        <v>451.33356994863135</v>
      </c>
      <c r="E248" s="24">
        <f t="shared" si="25"/>
        <v>881.5997011160947</v>
      </c>
      <c r="F248" s="5">
        <f t="shared" si="26"/>
        <v>0.634208761751097</v>
      </c>
      <c r="G248" s="25">
        <f t="shared" si="27"/>
        <v>633.7258384349816</v>
      </c>
      <c r="H248" s="29">
        <f t="shared" si="28"/>
        <v>0.9196141699817709</v>
      </c>
      <c r="I248" s="26">
        <f t="shared" si="29"/>
        <v>1.5391763917376413</v>
      </c>
    </row>
    <row r="249" spans="1:9" ht="12">
      <c r="A249" s="23">
        <v>236</v>
      </c>
      <c r="B249" s="23">
        <f t="shared" si="30"/>
        <v>2360</v>
      </c>
      <c r="C249" s="24">
        <f t="shared" si="31"/>
        <v>39.333333333333336</v>
      </c>
      <c r="D249" s="32">
        <f t="shared" si="32"/>
        <v>452.872746340369</v>
      </c>
      <c r="E249" s="24">
        <f t="shared" si="25"/>
        <v>882.2339098778458</v>
      </c>
      <c r="F249" s="5">
        <f t="shared" si="26"/>
        <v>0.6315355872785631</v>
      </c>
      <c r="G249" s="25">
        <f t="shared" si="27"/>
        <v>634.6588539624272</v>
      </c>
      <c r="H249" s="29">
        <f t="shared" si="28"/>
        <v>0.9182622400520218</v>
      </c>
      <c r="I249" s="26">
        <f t="shared" si="29"/>
        <v>1.5343642420469126</v>
      </c>
    </row>
    <row r="250" spans="1:9" ht="12">
      <c r="A250" s="23">
        <v>237</v>
      </c>
      <c r="B250" s="23">
        <f t="shared" si="30"/>
        <v>2370</v>
      </c>
      <c r="C250" s="24">
        <f t="shared" si="31"/>
        <v>39.5</v>
      </c>
      <c r="D250" s="32">
        <f t="shared" si="32"/>
        <v>454.40711058241595</v>
      </c>
      <c r="E250" s="24">
        <f t="shared" si="25"/>
        <v>882.8654454651244</v>
      </c>
      <c r="F250" s="5">
        <f t="shared" si="26"/>
        <v>0.6288848529845836</v>
      </c>
      <c r="G250" s="25">
        <f t="shared" si="27"/>
        <v>635.5952063672692</v>
      </c>
      <c r="H250" s="29">
        <f t="shared" si="28"/>
        <v>0.9169094654430652</v>
      </c>
      <c r="I250" s="26">
        <f t="shared" si="29"/>
        <v>1.5295623451864353</v>
      </c>
    </row>
    <row r="251" spans="1:9" ht="12">
      <c r="A251" s="23">
        <v>238</v>
      </c>
      <c r="B251" s="23">
        <f t="shared" si="30"/>
        <v>2380</v>
      </c>
      <c r="C251" s="24">
        <f t="shared" si="31"/>
        <v>39.666666666666664</v>
      </c>
      <c r="D251" s="32">
        <f t="shared" si="32"/>
        <v>455.9366729276024</v>
      </c>
      <c r="E251" s="24">
        <f t="shared" si="25"/>
        <v>883.494330318109</v>
      </c>
      <c r="F251" s="5">
        <f t="shared" si="26"/>
        <v>0.6262562774863909</v>
      </c>
      <c r="G251" s="25">
        <f t="shared" si="27"/>
        <v>636.5348911100363</v>
      </c>
      <c r="H251" s="29">
        <f t="shared" si="28"/>
        <v>0.9155558776865902</v>
      </c>
      <c r="I251" s="26">
        <f t="shared" si="29"/>
        <v>1.5247708067662296</v>
      </c>
    </row>
    <row r="252" spans="1:9" ht="12">
      <c r="A252" s="23">
        <v>239</v>
      </c>
      <c r="B252" s="23">
        <f t="shared" si="30"/>
        <v>2390</v>
      </c>
      <c r="C252" s="24">
        <f t="shared" si="31"/>
        <v>39.833333333333336</v>
      </c>
      <c r="D252" s="32">
        <f t="shared" si="32"/>
        <v>457.46144373436863</v>
      </c>
      <c r="E252" s="24">
        <f t="shared" si="25"/>
        <v>884.1205865955953</v>
      </c>
      <c r="F252" s="5">
        <f t="shared" si="26"/>
        <v>0.6236495840854559</v>
      </c>
      <c r="G252" s="25">
        <f t="shared" si="27"/>
        <v>637.4779031689148</v>
      </c>
      <c r="H252" s="29">
        <f t="shared" si="28"/>
        <v>0.914201508807381</v>
      </c>
      <c r="I252" s="26">
        <f t="shared" si="29"/>
        <v>1.5199897305253658</v>
      </c>
    </row>
    <row r="253" spans="1:9" ht="12">
      <c r="A253" s="23">
        <v>240</v>
      </c>
      <c r="B253" s="23">
        <f t="shared" si="30"/>
        <v>2400</v>
      </c>
      <c r="C253" s="24">
        <f t="shared" si="31"/>
        <v>40</v>
      </c>
      <c r="D253" s="32">
        <f t="shared" si="32"/>
        <v>458.981433464894</v>
      </c>
      <c r="E253" s="24">
        <f t="shared" si="25"/>
        <v>884.7442361796808</v>
      </c>
      <c r="F253" s="5">
        <f t="shared" si="26"/>
        <v>0.6210645006711957</v>
      </c>
      <c r="G253" s="25">
        <f t="shared" si="27"/>
        <v>638.4242370496729</v>
      </c>
      <c r="H253" s="29">
        <f t="shared" si="28"/>
        <v>0.9128463912986493</v>
      </c>
      <c r="I253" s="26">
        <f t="shared" si="29"/>
        <v>1.515219218341815</v>
      </c>
    </row>
    <row r="254" spans="1:9" ht="12">
      <c r="A254" s="23">
        <v>241</v>
      </c>
      <c r="B254" s="23">
        <f t="shared" si="30"/>
        <v>2410</v>
      </c>
      <c r="C254" s="24">
        <f t="shared" si="31"/>
        <v>40.166666666666664</v>
      </c>
      <c r="D254" s="32">
        <f t="shared" si="32"/>
        <v>460.4966526832358</v>
      </c>
      <c r="E254" s="24">
        <f t="shared" si="25"/>
        <v>885.365300680352</v>
      </c>
      <c r="F254" s="5">
        <f t="shared" si="26"/>
        <v>0.6185007596261585</v>
      </c>
      <c r="G254" s="25">
        <f t="shared" si="27"/>
        <v>639.3738867954926</v>
      </c>
      <c r="H254" s="29">
        <f t="shared" si="28"/>
        <v>0.9114905580978068</v>
      </c>
      <c r="I254" s="26">
        <f t="shared" si="29"/>
        <v>1.5104593702423879</v>
      </c>
    </row>
    <row r="255" spans="1:9" ht="12">
      <c r="A255" s="23">
        <v>242</v>
      </c>
      <c r="B255" s="23">
        <f t="shared" si="30"/>
        <v>2420</v>
      </c>
      <c r="C255" s="24">
        <f t="shared" si="31"/>
        <v>40.333333333333336</v>
      </c>
      <c r="D255" s="32">
        <f t="shared" si="32"/>
        <v>462.00711205347824</v>
      </c>
      <c r="E255" s="24">
        <f t="shared" si="25"/>
        <v>885.9838014399782</v>
      </c>
      <c r="F255" s="5">
        <f t="shared" si="26"/>
        <v>0.6159580977334826</v>
      </c>
      <c r="G255" s="25">
        <f t="shared" si="27"/>
        <v>640.326845996712</v>
      </c>
      <c r="H255" s="29">
        <f t="shared" si="28"/>
        <v>0.9101340425626632</v>
      </c>
      <c r="I255" s="26">
        <f t="shared" si="29"/>
        <v>1.5057102844126689</v>
      </c>
    </row>
    <row r="256" spans="1:9" ht="12">
      <c r="A256" s="23">
        <v>243</v>
      </c>
      <c r="B256" s="23">
        <f t="shared" si="30"/>
        <v>2430</v>
      </c>
      <c r="C256" s="24">
        <f t="shared" si="31"/>
        <v>40.5</v>
      </c>
      <c r="D256" s="32">
        <f t="shared" si="32"/>
        <v>463.5128223378909</v>
      </c>
      <c r="E256" s="24">
        <f t="shared" si="25"/>
        <v>886.5997595377116</v>
      </c>
      <c r="F256" s="5">
        <f t="shared" si="26"/>
        <v>0.6134362560874251</v>
      </c>
      <c r="G256" s="25">
        <f t="shared" si="27"/>
        <v>641.2831078004714</v>
      </c>
      <c r="H256" s="29">
        <f t="shared" si="28"/>
        <v>0.9087768784480668</v>
      </c>
      <c r="I256" s="26">
        <f t="shared" si="29"/>
        <v>1.5009720572069003</v>
      </c>
    </row>
    <row r="257" spans="1:9" ht="12">
      <c r="A257" s="23">
        <v>244</v>
      </c>
      <c r="B257" s="23">
        <f t="shared" si="30"/>
        <v>2440</v>
      </c>
      <c r="C257" s="24">
        <f t="shared" si="31"/>
        <v>40.666666666666664</v>
      </c>
      <c r="D257" s="32">
        <f t="shared" si="32"/>
        <v>465.0137943950978</v>
      </c>
      <c r="E257" s="24">
        <f t="shared" si="25"/>
        <v>887.2131957937991</v>
      </c>
      <c r="F257" s="5">
        <f t="shared" si="26"/>
        <v>0.610934980004231</v>
      </c>
      <c r="G257" s="25">
        <f t="shared" si="27"/>
        <v>642.2426649202665</v>
      </c>
      <c r="H257" s="29">
        <f t="shared" si="28"/>
        <v>0.9074190998829689</v>
      </c>
      <c r="I257" s="26">
        <f t="shared" si="29"/>
        <v>1.4962447831580579</v>
      </c>
    </row>
    <row r="258" spans="1:9" ht="12">
      <c r="A258" s="23">
        <v>245</v>
      </c>
      <c r="B258" s="23">
        <f t="shared" si="30"/>
        <v>2450</v>
      </c>
      <c r="C258" s="24">
        <f t="shared" si="31"/>
        <v>40.833333333333336</v>
      </c>
      <c r="D258" s="32">
        <f t="shared" si="32"/>
        <v>466.51003917825585</v>
      </c>
      <c r="E258" s="24">
        <f t="shared" si="25"/>
        <v>887.8241307738033</v>
      </c>
      <c r="F258" s="5">
        <f t="shared" si="26"/>
        <v>0.6084540189378913</v>
      </c>
      <c r="G258" s="25">
        <f t="shared" si="27"/>
        <v>643.2055096454078</v>
      </c>
      <c r="H258" s="29">
        <f t="shared" si="28"/>
        <v>0.9060607413479239</v>
      </c>
      <c r="I258" s="26">
        <f t="shared" si="29"/>
        <v>1.4915285549877015</v>
      </c>
    </row>
    <row r="259" spans="1:9" ht="12">
      <c r="A259" s="23">
        <v>246</v>
      </c>
      <c r="B259" s="23">
        <f t="shared" si="30"/>
        <v>2460</v>
      </c>
      <c r="C259" s="24">
        <f t="shared" si="31"/>
        <v>41</v>
      </c>
      <c r="D259" s="32">
        <f t="shared" si="32"/>
        <v>468.0015677332436</v>
      </c>
      <c r="E259" s="24">
        <f t="shared" si="25"/>
        <v>888.4325847927412</v>
      </c>
      <c r="F259" s="5">
        <f t="shared" si="26"/>
        <v>0.6059931263952194</v>
      </c>
      <c r="G259" s="25">
        <f t="shared" si="27"/>
        <v>644.1716338503818</v>
      </c>
      <c r="H259" s="29">
        <f t="shared" si="28"/>
        <v>0.904701837653018</v>
      </c>
      <c r="I259" s="26">
        <f t="shared" si="29"/>
        <v>1.4868234636161373</v>
      </c>
    </row>
    <row r="260" spans="1:9" ht="12">
      <c r="A260" s="23">
        <v>247</v>
      </c>
      <c r="B260" s="23">
        <f t="shared" si="30"/>
        <v>2470</v>
      </c>
      <c r="C260" s="24">
        <f t="shared" si="31"/>
        <v>41.166666666666664</v>
      </c>
      <c r="D260" s="32">
        <f t="shared" si="32"/>
        <v>469.4883911968597</v>
      </c>
      <c r="E260" s="24">
        <f t="shared" si="25"/>
        <v>889.0385779191364</v>
      </c>
      <c r="F260" s="5">
        <f t="shared" si="26"/>
        <v>0.6035520598553603</v>
      </c>
      <c r="G260" s="25">
        <f t="shared" si="27"/>
        <v>645.1410290041189</v>
      </c>
      <c r="H260" s="29">
        <f t="shared" si="28"/>
        <v>0.9033424239162235</v>
      </c>
      <c r="I260" s="26">
        <f t="shared" si="29"/>
        <v>1.4821295981723956</v>
      </c>
    </row>
    <row r="261" spans="1:9" ht="12">
      <c r="A261" s="23">
        <v>248</v>
      </c>
      <c r="B261" s="23">
        <f t="shared" si="30"/>
        <v>2480</v>
      </c>
      <c r="C261" s="24">
        <f t="shared" si="31"/>
        <v>41.333333333333336</v>
      </c>
      <c r="D261" s="32">
        <f t="shared" si="32"/>
        <v>470.9705207950321</v>
      </c>
      <c r="E261" s="24">
        <f t="shared" si="25"/>
        <v>889.6421299789918</v>
      </c>
      <c r="F261" s="5">
        <f t="shared" si="26"/>
        <v>0.6011305806885048</v>
      </c>
      <c r="G261" s="25">
        <f t="shared" si="27"/>
        <v>646.1136861791632</v>
      </c>
      <c r="H261" s="29">
        <f t="shared" si="28"/>
        <v>0.9019825355421821</v>
      </c>
      <c r="I261" s="26">
        <f t="shared" si="29"/>
        <v>1.4774470460045404</v>
      </c>
    </row>
    <row r="262" spans="1:9" ht="12">
      <c r="A262" s="23">
        <v>249</v>
      </c>
      <c r="B262" s="23">
        <f t="shared" si="30"/>
        <v>2490</v>
      </c>
      <c r="C262" s="24">
        <f t="shared" si="31"/>
        <v>41.5</v>
      </c>
      <c r="D262" s="32">
        <f t="shared" si="32"/>
        <v>472.44796784103664</v>
      </c>
      <c r="E262" s="24">
        <f t="shared" si="25"/>
        <v>890.2432605596803</v>
      </c>
      <c r="F262" s="5">
        <f t="shared" si="26"/>
        <v>0.5987284540805149</v>
      </c>
      <c r="G262" s="25">
        <f t="shared" si="27"/>
        <v>647.089596060745</v>
      </c>
      <c r="H262" s="29">
        <f t="shared" si="28"/>
        <v>0.9006222082014113</v>
      </c>
      <c r="I262" s="26">
        <f t="shared" si="29"/>
        <v>1.472775892689656</v>
      </c>
    </row>
    <row r="263" spans="1:9" ht="12">
      <c r="A263" s="23">
        <v>250</v>
      </c>
      <c r="B263" s="23">
        <f t="shared" si="30"/>
        <v>2500</v>
      </c>
      <c r="C263" s="24">
        <f t="shared" si="31"/>
        <v>41.666666666666664</v>
      </c>
      <c r="D263" s="32">
        <f t="shared" si="32"/>
        <v>473.9207437337263</v>
      </c>
      <c r="E263" s="24">
        <f t="shared" si="25"/>
        <v>890.8419890137608</v>
      </c>
      <c r="F263" s="5">
        <f t="shared" si="26"/>
        <v>0.596345448953798</v>
      </c>
      <c r="G263" s="25">
        <f t="shared" si="27"/>
        <v>648.0687489557553</v>
      </c>
      <c r="H263" s="29">
        <f t="shared" si="28"/>
        <v>0.8992614778099337</v>
      </c>
      <c r="I263" s="26">
        <f t="shared" si="29"/>
        <v>1.4681162220444526</v>
      </c>
    </row>
    <row r="264" spans="1:9" ht="12">
      <c r="A264" s="23">
        <v>251</v>
      </c>
      <c r="B264" s="23">
        <f t="shared" si="30"/>
        <v>2510</v>
      </c>
      <c r="C264" s="24">
        <f t="shared" si="31"/>
        <v>41.833333333333336</v>
      </c>
      <c r="D264" s="32">
        <f t="shared" si="32"/>
        <v>475.3888599557707</v>
      </c>
      <c r="E264" s="24">
        <f t="shared" si="25"/>
        <v>891.4383344627146</v>
      </c>
      <c r="F264" s="5">
        <f t="shared" si="26"/>
        <v>0.5939813378971621</v>
      </c>
      <c r="G264" s="25">
        <f t="shared" si="27"/>
        <v>649.051134801624</v>
      </c>
      <c r="H264" s="29">
        <f t="shared" si="28"/>
        <v>0.8979003805093252</v>
      </c>
      <c r="I264" s="26">
        <f t="shared" si="29"/>
        <v>1.4634681161352576</v>
      </c>
    </row>
    <row r="265" spans="1:9" ht="12">
      <c r="A265" s="23">
        <v>252</v>
      </c>
      <c r="B265" s="23">
        <f t="shared" si="30"/>
        <v>2520</v>
      </c>
      <c r="C265" s="24">
        <f t="shared" si="31"/>
        <v>42</v>
      </c>
      <c r="D265" s="32">
        <f t="shared" si="32"/>
        <v>476.85232807190596</v>
      </c>
      <c r="E265" s="24">
        <f t="shared" si="25"/>
        <v>892.0323158006117</v>
      </c>
      <c r="F265" s="5">
        <f t="shared" si="26"/>
        <v>0.5916358970896454</v>
      </c>
      <c r="G265" s="25">
        <f t="shared" si="27"/>
        <v>650.0367431750965</v>
      </c>
      <c r="H265" s="29">
        <f t="shared" si="28"/>
        <v>0.8965389526471839</v>
      </c>
      <c r="I265" s="26">
        <f t="shared" si="29"/>
        <v>1.4588316552888472</v>
      </c>
    </row>
    <row r="266" spans="1:9" ht="12">
      <c r="A266" s="23">
        <v>253</v>
      </c>
      <c r="B266" s="23">
        <f t="shared" si="30"/>
        <v>2530</v>
      </c>
      <c r="C266" s="24">
        <f t="shared" si="31"/>
        <v>42.166666666666664</v>
      </c>
      <c r="D266" s="32">
        <f t="shared" si="32"/>
        <v>478.3111597271948</v>
      </c>
      <c r="E266" s="24">
        <f t="shared" si="25"/>
        <v>892.6239516977014</v>
      </c>
      <c r="F266" s="5">
        <f t="shared" si="26"/>
        <v>0.5893089062321906</v>
      </c>
      <c r="G266" s="25">
        <f t="shared" si="27"/>
        <v>651.0255633009143</v>
      </c>
      <c r="H266" s="29">
        <f t="shared" si="28"/>
        <v>0.895177230758012</v>
      </c>
      <c r="I266" s="26">
        <f t="shared" si="29"/>
        <v>1.4542069181027688</v>
      </c>
    </row>
    <row r="267" spans="1:9" ht="12">
      <c r="A267" s="23">
        <v>254</v>
      </c>
      <c r="B267" s="23">
        <f t="shared" si="30"/>
        <v>2540</v>
      </c>
      <c r="C267" s="24">
        <f t="shared" si="31"/>
        <v>42.333333333333336</v>
      </c>
      <c r="D267" s="32">
        <f t="shared" si="32"/>
        <v>479.7653666452976</v>
      </c>
      <c r="E267" s="24">
        <f t="shared" si="25"/>
        <v>893.2132606039336</v>
      </c>
      <c r="F267" s="5">
        <f t="shared" si="26"/>
        <v>0.5870001484780687</v>
      </c>
      <c r="G267" s="25">
        <f t="shared" si="27"/>
        <v>652.0175840603937</v>
      </c>
      <c r="H267" s="29">
        <f t="shared" si="28"/>
        <v>0.8938152515445145</v>
      </c>
      <c r="I267" s="26">
        <f t="shared" si="29"/>
        <v>1.449593981456048</v>
      </c>
    </row>
    <row r="268" spans="1:9" ht="12">
      <c r="A268" s="23">
        <v>255</v>
      </c>
      <c r="B268" s="23">
        <f t="shared" si="30"/>
        <v>2550</v>
      </c>
      <c r="C268" s="24">
        <f t="shared" si="31"/>
        <v>42.5</v>
      </c>
      <c r="D268" s="32">
        <f t="shared" si="32"/>
        <v>481.2149606267537</v>
      </c>
      <c r="E268" s="24">
        <f t="shared" si="25"/>
        <v>893.8002607524116</v>
      </c>
      <c r="F268" s="5">
        <f t="shared" si="26"/>
        <v>0.5847094103658037</v>
      </c>
      <c r="G268" s="25">
        <f t="shared" si="27"/>
        <v>653.0127939999072</v>
      </c>
      <c r="H268" s="29">
        <f t="shared" si="28"/>
        <v>0.8924530518593028</v>
      </c>
      <c r="I268" s="26">
        <f t="shared" si="29"/>
        <v>1.4449929205198992</v>
      </c>
    </row>
    <row r="269" spans="1:9" ht="12">
      <c r="A269" s="23">
        <v>256</v>
      </c>
      <c r="B269" s="23">
        <f t="shared" si="30"/>
        <v>2560</v>
      </c>
      <c r="C269" s="24">
        <f t="shared" si="31"/>
        <v>42.666666666666664</v>
      </c>
      <c r="D269" s="32">
        <f t="shared" si="32"/>
        <v>482.6599535472736</v>
      </c>
      <c r="E269" s="24">
        <f aca="true" t="shared" si="33" ref="E269:E332">20+345*LOG(8*(B269)/60+1)</f>
        <v>894.3849701627774</v>
      </c>
      <c r="F269" s="5">
        <f aca="true" t="shared" si="34" ref="F269:F332">20+345*LOG(8*(B269+delta_t_p)/60+1)-E269</f>
        <v>0.582436481752211</v>
      </c>
      <c r="G269" s="25">
        <f aca="true" t="shared" si="35" ref="G269:G332">IF(steel_p&lt;&gt;1,IF(D269&lt;600,425+0.773*D269-0.00169*D269^2+0.00000222*D269^3,IF(D269&lt;735,666+13002/(738-D269),IF(D269&lt;900,545+17820/(D269-731),650))),450+0.28*D269-0.000291*D269^2+0.000000134*D269^3)</f>
        <v>654.0111813392637</v>
      </c>
      <c r="H269" s="29">
        <f aca="true" t="shared" si="36" ref="H269:H332">(ro_p*c_p)/(7850*G269)*dp*fatt_sez_prot</f>
        <v>0.8910906686870125</v>
      </c>
      <c r="I269" s="26">
        <f aca="true" t="shared" si="37" ref="I269:I332">lam_p/dp*fatt_sez_prot/(7850*G269)*(E269-D269)/(1+H269/3)*delta_t_p-(EXP(H269/10)-1)*F269</f>
        <v>1.4404038087686901</v>
      </c>
    </row>
    <row r="270" spans="1:9" ht="12">
      <c r="A270" s="23">
        <v>257</v>
      </c>
      <c r="B270" s="23">
        <f aca="true" t="shared" si="38" ref="B270:B333">B269+delta_t_p</f>
        <v>2570</v>
      </c>
      <c r="C270" s="24">
        <f aca="true" t="shared" si="39" ref="C270:C333">B270/60</f>
        <v>42.833333333333336</v>
      </c>
      <c r="D270" s="32">
        <f t="shared" si="32"/>
        <v>484.10035735604225</v>
      </c>
      <c r="E270" s="24">
        <f t="shared" si="33"/>
        <v>894.9674066445297</v>
      </c>
      <c r="F270" s="5">
        <f t="shared" si="34"/>
        <v>0.5801811557498695</v>
      </c>
      <c r="G270" s="25">
        <f t="shared" si="35"/>
        <v>655.0127339799889</v>
      </c>
      <c r="H270" s="29">
        <f t="shared" si="36"/>
        <v>0.8897281391268217</v>
      </c>
      <c r="I270" s="26">
        <f t="shared" si="37"/>
        <v>1.4358267179907136</v>
      </c>
    </row>
    <row r="271" spans="1:9" ht="12">
      <c r="A271" s="23">
        <v>258</v>
      </c>
      <c r="B271" s="23">
        <f t="shared" si="38"/>
        <v>2580</v>
      </c>
      <c r="C271" s="24">
        <f t="shared" si="39"/>
        <v>43</v>
      </c>
      <c r="D271" s="32">
        <f aca="true" t="shared" si="40" ref="D271:D334">D270+IF(AND(I270&lt;0,F270&gt;0),0,I270)</f>
        <v>485.536184074033</v>
      </c>
      <c r="E271" s="24">
        <f t="shared" si="33"/>
        <v>895.5475878002795</v>
      </c>
      <c r="F271" s="5">
        <f t="shared" si="34"/>
        <v>0.5779432286631163</v>
      </c>
      <c r="G271" s="25">
        <f t="shared" si="35"/>
        <v>656.0174395135064</v>
      </c>
      <c r="H271" s="29">
        <f t="shared" si="36"/>
        <v>0.8883655003753735</v>
      </c>
      <c r="I271" s="26">
        <f t="shared" si="37"/>
        <v>1.4312617182993699</v>
      </c>
    </row>
    <row r="272" spans="1:9" ht="12">
      <c r="A272" s="23">
        <v>259</v>
      </c>
      <c r="B272" s="23">
        <f t="shared" si="38"/>
        <v>2590</v>
      </c>
      <c r="C272" s="24">
        <f t="shared" si="39"/>
        <v>43.166666666666664</v>
      </c>
      <c r="D272" s="32">
        <f t="shared" si="40"/>
        <v>486.96744579233234</v>
      </c>
      <c r="E272" s="24">
        <f t="shared" si="33"/>
        <v>896.1255310289426</v>
      </c>
      <c r="F272" s="5">
        <f t="shared" si="34"/>
        <v>0.5757224999268828</v>
      </c>
      <c r="G272" s="25">
        <f t="shared" si="35"/>
        <v>657.0252852292178</v>
      </c>
      <c r="H272" s="29">
        <f t="shared" si="36"/>
        <v>0.8870027897100954</v>
      </c>
      <c r="I272" s="26">
        <f t="shared" si="37"/>
        <v>1.4267088781443074</v>
      </c>
    </row>
    <row r="273" spans="1:9" ht="12">
      <c r="A273" s="23">
        <v>260</v>
      </c>
      <c r="B273" s="23">
        <f t="shared" si="38"/>
        <v>2600</v>
      </c>
      <c r="C273" s="24">
        <f t="shared" si="39"/>
        <v>43.333333333333336</v>
      </c>
      <c r="D273" s="32">
        <f t="shared" si="40"/>
        <v>488.39415467047667</v>
      </c>
      <c r="E273" s="24">
        <f t="shared" si="33"/>
        <v>896.7012535288695</v>
      </c>
      <c r="F273" s="5">
        <f t="shared" si="34"/>
        <v>0.5735187720474642</v>
      </c>
      <c r="G273" s="25">
        <f t="shared" si="35"/>
        <v>658.0362581224829</v>
      </c>
      <c r="H273" s="29">
        <f t="shared" si="36"/>
        <v>0.8856400444729166</v>
      </c>
      <c r="I273" s="26">
        <f t="shared" si="37"/>
        <v>1.4221682643226325</v>
      </c>
    </row>
    <row r="274" spans="1:9" ht="12">
      <c r="A274" s="23">
        <v>261</v>
      </c>
      <c r="B274" s="23">
        <f t="shared" si="38"/>
        <v>2610</v>
      </c>
      <c r="C274" s="24">
        <f t="shared" si="39"/>
        <v>43.5</v>
      </c>
      <c r="D274" s="32">
        <f t="shared" si="40"/>
        <v>489.8163229347993</v>
      </c>
      <c r="E274" s="24">
        <f t="shared" si="33"/>
        <v>897.274772300917</v>
      </c>
      <c r="F274" s="5">
        <f t="shared" si="34"/>
        <v>0.571331850542947</v>
      </c>
      <c r="G274" s="25">
        <f t="shared" si="35"/>
        <v>659.0503449024978</v>
      </c>
      <c r="H274" s="29">
        <f t="shared" si="36"/>
        <v>0.8842773020543769</v>
      </c>
      <c r="I274" s="26">
        <f t="shared" si="37"/>
        <v>1.4176399419903907</v>
      </c>
    </row>
    <row r="275" spans="1:9" ht="12">
      <c r="A275" s="23">
        <v>262</v>
      </c>
      <c r="B275" s="23">
        <f t="shared" si="38"/>
        <v>2620</v>
      </c>
      <c r="C275" s="24">
        <f t="shared" si="39"/>
        <v>43.666666666666664</v>
      </c>
      <c r="D275" s="32">
        <f t="shared" si="40"/>
        <v>491.2339628767897</v>
      </c>
      <c r="E275" s="24">
        <f t="shared" si="33"/>
        <v>897.8461041514599</v>
      </c>
      <c r="F275" s="5">
        <f t="shared" si="34"/>
        <v>0.5691615438870485</v>
      </c>
      <c r="G275" s="25">
        <f t="shared" si="35"/>
        <v>660.0675320000767</v>
      </c>
      <c r="H275" s="29">
        <f t="shared" si="36"/>
        <v>0.8829145998781225</v>
      </c>
      <c r="I275" s="26">
        <f t="shared" si="37"/>
        <v>1.413123974673959</v>
      </c>
    </row>
    <row r="276" spans="1:9" ht="12">
      <c r="A276" s="23">
        <v>263</v>
      </c>
      <c r="B276" s="23">
        <f t="shared" si="38"/>
        <v>2630</v>
      </c>
      <c r="C276" s="24">
        <f t="shared" si="39"/>
        <v>43.833333333333336</v>
      </c>
      <c r="D276" s="32">
        <f t="shared" si="40"/>
        <v>492.64708685146365</v>
      </c>
      <c r="E276" s="24">
        <f t="shared" si="33"/>
        <v>898.415265695347</v>
      </c>
      <c r="F276" s="5">
        <f t="shared" si="34"/>
        <v>0.5670076634517045</v>
      </c>
      <c r="G276" s="25">
        <f t="shared" si="35"/>
        <v>661.0878055753282</v>
      </c>
      <c r="H276" s="29">
        <f t="shared" si="36"/>
        <v>0.8815519753857898</v>
      </c>
      <c r="I276" s="26">
        <f t="shared" si="37"/>
        <v>1.4086204242817928</v>
      </c>
    </row>
    <row r="277" spans="1:9" ht="12">
      <c r="A277" s="23">
        <v>264</v>
      </c>
      <c r="B277" s="23">
        <f t="shared" si="38"/>
        <v>2640</v>
      </c>
      <c r="C277" s="24">
        <f t="shared" si="39"/>
        <v>44</v>
      </c>
      <c r="D277" s="32">
        <f t="shared" si="40"/>
        <v>494.0557072757455</v>
      </c>
      <c r="E277" s="24">
        <f t="shared" si="33"/>
        <v>898.9822733587987</v>
      </c>
      <c r="F277" s="5">
        <f t="shared" si="34"/>
        <v>0.5648700234551143</v>
      </c>
      <c r="G277" s="25">
        <f t="shared" si="35"/>
        <v>662.1111515252361</v>
      </c>
      <c r="H277" s="29">
        <f t="shared" si="36"/>
        <v>0.8801894660222693</v>
      </c>
      <c r="I277" s="26">
        <f t="shared" si="37"/>
        <v>1.4041293511158885</v>
      </c>
    </row>
    <row r="278" spans="1:9" ht="12">
      <c r="A278" s="23">
        <v>265</v>
      </c>
      <c r="B278" s="23">
        <f t="shared" si="38"/>
        <v>2650</v>
      </c>
      <c r="C278" s="24">
        <f t="shared" si="39"/>
        <v>44.166666666666664</v>
      </c>
      <c r="D278" s="32">
        <f t="shared" si="40"/>
        <v>495.4598366268614</v>
      </c>
      <c r="E278" s="24">
        <f t="shared" si="33"/>
        <v>899.5471433822538</v>
      </c>
      <c r="F278" s="5">
        <f t="shared" si="34"/>
        <v>0.5627484409047838</v>
      </c>
      <c r="G278" s="25">
        <f t="shared" si="35"/>
        <v>663.1375554911365</v>
      </c>
      <c r="H278" s="29">
        <f t="shared" si="36"/>
        <v>0.8788271092213491</v>
      </c>
      <c r="I278" s="26">
        <f t="shared" si="37"/>
        <v>1.3996508138839496</v>
      </c>
    </row>
    <row r="279" spans="1:9" ht="12">
      <c r="A279" s="23">
        <v>266</v>
      </c>
      <c r="B279" s="23">
        <f t="shared" si="38"/>
        <v>2660</v>
      </c>
      <c r="C279" s="24">
        <f t="shared" si="39"/>
        <v>44.333333333333336</v>
      </c>
      <c r="D279" s="32">
        <f t="shared" si="40"/>
        <v>496.85948744074534</v>
      </c>
      <c r="E279" s="24">
        <f t="shared" si="33"/>
        <v>900.1098918231586</v>
      </c>
      <c r="F279" s="5">
        <f t="shared" si="34"/>
        <v>0.5606427355480719</v>
      </c>
      <c r="G279" s="25">
        <f t="shared" si="35"/>
        <v>664.1670028660963</v>
      </c>
      <c r="H279" s="29">
        <f t="shared" si="36"/>
        <v>0.8774649423917303</v>
      </c>
      <c r="I279" s="26">
        <f t="shared" si="37"/>
        <v>1.3951848697110565</v>
      </c>
    </row>
    <row r="280" spans="1:9" ht="12">
      <c r="A280" s="23">
        <v>267</v>
      </c>
      <c r="B280" s="23">
        <f t="shared" si="38"/>
        <v>2670</v>
      </c>
      <c r="C280" s="24">
        <f t="shared" si="39"/>
        <v>44.5</v>
      </c>
      <c r="D280" s="32">
        <f t="shared" si="40"/>
        <v>498.2546723104564</v>
      </c>
      <c r="E280" s="24">
        <f t="shared" si="33"/>
        <v>900.6705345587067</v>
      </c>
      <c r="F280" s="5">
        <f t="shared" si="34"/>
        <v>0.5585527298201214</v>
      </c>
      <c r="G280" s="25">
        <f t="shared" si="35"/>
        <v>665.1994788021922</v>
      </c>
      <c r="H280" s="29">
        <f t="shared" si="36"/>
        <v>0.8761030029034156</v>
      </c>
      <c r="I280" s="26">
        <f t="shared" si="37"/>
        <v>1.3907315741518138</v>
      </c>
    </row>
    <row r="281" spans="1:9" ht="12">
      <c r="A281" s="23">
        <v>268</v>
      </c>
      <c r="B281" s="23">
        <f t="shared" si="38"/>
        <v>2680</v>
      </c>
      <c r="C281" s="24">
        <f t="shared" si="39"/>
        <v>44.666666666666664</v>
      </c>
      <c r="D281" s="32">
        <f t="shared" si="40"/>
        <v>499.6454038846082</v>
      </c>
      <c r="E281" s="24">
        <f t="shared" si="33"/>
        <v>901.2290872885268</v>
      </c>
      <c r="F281" s="5">
        <f t="shared" si="34"/>
        <v>0.5564782487938373</v>
      </c>
      <c r="G281" s="25">
        <f t="shared" si="35"/>
        <v>666.2349682176895</v>
      </c>
      <c r="H281" s="29">
        <f t="shared" si="36"/>
        <v>0.87474132807446</v>
      </c>
      <c r="I281" s="26">
        <f t="shared" si="37"/>
        <v>1.3862909812025166</v>
      </c>
    </row>
    <row r="282" spans="1:9" ht="12">
      <c r="A282" s="23">
        <v>269</v>
      </c>
      <c r="B282" s="23">
        <f t="shared" si="38"/>
        <v>2690</v>
      </c>
      <c r="C282" s="24">
        <f t="shared" si="39"/>
        <v>44.833333333333336</v>
      </c>
      <c r="D282" s="32">
        <f t="shared" si="40"/>
        <v>501.0316948658107</v>
      </c>
      <c r="E282" s="24">
        <f t="shared" si="33"/>
        <v>901.7855655373206</v>
      </c>
      <c r="F282" s="5">
        <f t="shared" si="34"/>
        <v>0.5544191201313424</v>
      </c>
      <c r="G282" s="25">
        <f t="shared" si="35"/>
        <v>667.2734558041209</v>
      </c>
      <c r="H282" s="29">
        <f t="shared" si="36"/>
        <v>0.873379955158091</v>
      </c>
      <c r="I282" s="26">
        <f t="shared" si="37"/>
        <v>1.3818631433133854</v>
      </c>
    </row>
    <row r="283" spans="1:9" ht="12">
      <c r="A283" s="23">
        <v>270</v>
      </c>
      <c r="B283" s="23">
        <f t="shared" si="38"/>
        <v>2700</v>
      </c>
      <c r="C283" s="24">
        <f t="shared" si="39"/>
        <v>45</v>
      </c>
      <c r="D283" s="32">
        <f t="shared" si="40"/>
        <v>502.41355800912413</v>
      </c>
      <c r="E283" s="24">
        <f t="shared" si="33"/>
        <v>902.339984657452</v>
      </c>
      <c r="F283" s="5">
        <f t="shared" si="34"/>
        <v>0.5523751740361149</v>
      </c>
      <c r="G283" s="25">
        <f t="shared" si="35"/>
        <v>668.3149260332674</v>
      </c>
      <c r="H283" s="29">
        <f t="shared" si="36"/>
        <v>0.8720189213301778</v>
      </c>
      <c r="I283" s="26">
        <f t="shared" si="37"/>
        <v>1.3774481114009476</v>
      </c>
    </row>
    <row r="284" spans="1:9" ht="12">
      <c r="A284" s="23">
        <v>271</v>
      </c>
      <c r="B284" s="23">
        <f t="shared" si="38"/>
        <v>2710</v>
      </c>
      <c r="C284" s="24">
        <f t="shared" si="39"/>
        <v>45.166666666666664</v>
      </c>
      <c r="D284" s="32">
        <f t="shared" si="40"/>
        <v>503.7910061205251</v>
      </c>
      <c r="E284" s="24">
        <f t="shared" si="33"/>
        <v>902.8923598314881</v>
      </c>
      <c r="F284" s="5">
        <f t="shared" si="34"/>
        <v>0.550346243206377</v>
      </c>
      <c r="G284" s="25">
        <f t="shared" si="35"/>
        <v>669.359363164039</v>
      </c>
      <c r="H284" s="29">
        <f t="shared" si="36"/>
        <v>0.8706582636770638</v>
      </c>
      <c r="I284" s="26">
        <f t="shared" si="37"/>
        <v>1.3730459348605002</v>
      </c>
    </row>
    <row r="285" spans="1:9" ht="12">
      <c r="A285" s="23">
        <v>272</v>
      </c>
      <c r="B285" s="23">
        <f t="shared" si="38"/>
        <v>2720</v>
      </c>
      <c r="C285" s="24">
        <f t="shared" si="39"/>
        <v>45.333333333333336</v>
      </c>
      <c r="D285" s="32">
        <f t="shared" si="40"/>
        <v>505.1640520553856</v>
      </c>
      <c r="E285" s="24">
        <f t="shared" si="33"/>
        <v>903.4427060746945</v>
      </c>
      <c r="F285" s="5">
        <f t="shared" si="34"/>
        <v>0.5483321627892792</v>
      </c>
      <c r="G285" s="25">
        <f t="shared" si="35"/>
        <v>670.406751249257</v>
      </c>
      <c r="H285" s="29">
        <f t="shared" si="36"/>
        <v>0.869298019183743</v>
      </c>
      <c r="I285" s="26">
        <f t="shared" si="37"/>
        <v>1.3686566615786973</v>
      </c>
    </row>
    <row r="286" spans="1:9" ht="12">
      <c r="A286" s="23">
        <v>273</v>
      </c>
      <c r="B286" s="23">
        <f t="shared" si="38"/>
        <v>2730</v>
      </c>
      <c r="C286" s="24">
        <f t="shared" si="39"/>
        <v>45.5</v>
      </c>
      <c r="D286" s="32">
        <f t="shared" si="40"/>
        <v>506.5327087169643</v>
      </c>
      <c r="E286" s="24">
        <f t="shared" si="33"/>
        <v>903.9910382374837</v>
      </c>
      <c r="F286" s="5">
        <f t="shared" si="34"/>
        <v>0.5463327703369032</v>
      </c>
      <c r="G286" s="25">
        <f t="shared" si="35"/>
        <v>671.4570741423399</v>
      </c>
      <c r="H286" s="29">
        <f t="shared" si="36"/>
        <v>0.867938224722382</v>
      </c>
      <c r="I286" s="26">
        <f t="shared" si="37"/>
        <v>1.364280337946156</v>
      </c>
    </row>
    <row r="287" spans="1:9" ht="12">
      <c r="A287" s="23">
        <v>274</v>
      </c>
      <c r="B287" s="23">
        <f t="shared" si="38"/>
        <v>2740</v>
      </c>
      <c r="C287" s="24">
        <f t="shared" si="39"/>
        <v>45.666666666666664</v>
      </c>
      <c r="D287" s="32">
        <f t="shared" si="40"/>
        <v>507.8969890549105</v>
      </c>
      <c r="E287" s="24">
        <f t="shared" si="33"/>
        <v>904.5373710078206</v>
      </c>
      <c r="F287" s="5">
        <f t="shared" si="34"/>
        <v>0.5443479057616969</v>
      </c>
      <c r="G287" s="25">
        <f t="shared" si="35"/>
        <v>672.5103155038876</v>
      </c>
      <c r="H287" s="29">
        <f t="shared" si="36"/>
        <v>0.8665789170411892</v>
      </c>
      <c r="I287" s="26">
        <f t="shared" si="37"/>
        <v>1.3599170088703094</v>
      </c>
    </row>
    <row r="288" spans="1:9" ht="12">
      <c r="A288" s="23">
        <v>275</v>
      </c>
      <c r="B288" s="23">
        <f t="shared" si="38"/>
        <v>2750</v>
      </c>
      <c r="C288" s="24">
        <f t="shared" si="39"/>
        <v>45.833333333333336</v>
      </c>
      <c r="D288" s="32">
        <f t="shared" si="40"/>
        <v>509.2569060637808</v>
      </c>
      <c r="E288" s="24">
        <f t="shared" si="33"/>
        <v>905.0817189135823</v>
      </c>
      <c r="F288" s="5">
        <f t="shared" si="34"/>
        <v>0.542377411293387</v>
      </c>
      <c r="G288" s="25">
        <f t="shared" si="35"/>
        <v>673.5664588081717</v>
      </c>
      <c r="H288" s="29">
        <f t="shared" si="36"/>
        <v>0.8652201327536131</v>
      </c>
      <c r="I288" s="26">
        <f t="shared" si="37"/>
        <v>1.355566717788291</v>
      </c>
    </row>
    <row r="289" spans="1:9" ht="12">
      <c r="A289" s="23">
        <v>276</v>
      </c>
      <c r="B289" s="23">
        <f t="shared" si="38"/>
        <v>2760</v>
      </c>
      <c r="C289" s="24">
        <f t="shared" si="39"/>
        <v>46</v>
      </c>
      <c r="D289" s="32">
        <f t="shared" si="40"/>
        <v>510.61247278156907</v>
      </c>
      <c r="E289" s="24">
        <f t="shared" si="33"/>
        <v>905.6240963248757</v>
      </c>
      <c r="F289" s="5">
        <f t="shared" si="34"/>
        <v>0.5404211314399845</v>
      </c>
      <c r="G289" s="25">
        <f t="shared" si="35"/>
        <v>674.6254873495272</v>
      </c>
      <c r="H289" s="29">
        <f t="shared" si="36"/>
        <v>0.863861908327878</v>
      </c>
      <c r="I289" s="26">
        <f t="shared" si="37"/>
        <v>1.3512295066796296</v>
      </c>
    </row>
    <row r="290" spans="1:9" ht="12">
      <c r="A290" s="23">
        <v>277</v>
      </c>
      <c r="B290" s="23">
        <f t="shared" si="38"/>
        <v>2770</v>
      </c>
      <c r="C290" s="24">
        <f t="shared" si="39"/>
        <v>46.166666666666664</v>
      </c>
      <c r="D290" s="32">
        <f t="shared" si="40"/>
        <v>511.96370228824867</v>
      </c>
      <c r="E290" s="24">
        <f t="shared" si="33"/>
        <v>906.1645174563157</v>
      </c>
      <c r="F290" s="5">
        <f t="shared" si="34"/>
        <v>0.5384789129427645</v>
      </c>
      <c r="G290" s="25">
        <f t="shared" si="35"/>
        <v>675.6873842486475</v>
      </c>
      <c r="H290" s="29">
        <f t="shared" si="36"/>
        <v>0.8625042800768468</v>
      </c>
      <c r="I290" s="26">
        <f t="shared" si="37"/>
        <v>1.3469054160796678</v>
      </c>
    </row>
    <row r="291" spans="1:9" ht="12">
      <c r="A291" s="23">
        <v>278</v>
      </c>
      <c r="B291" s="23">
        <f t="shared" si="38"/>
        <v>2780</v>
      </c>
      <c r="C291" s="24">
        <f t="shared" si="39"/>
        <v>46.333333333333336</v>
      </c>
      <c r="D291" s="32">
        <f t="shared" si="40"/>
        <v>513.3106077043284</v>
      </c>
      <c r="E291" s="24">
        <f t="shared" si="33"/>
        <v>906.7029963692585</v>
      </c>
      <c r="F291" s="5">
        <f t="shared" si="34"/>
        <v>0.5365506047388635</v>
      </c>
      <c r="G291" s="25">
        <f t="shared" si="35"/>
        <v>676.7521324587822</v>
      </c>
      <c r="H291" s="29">
        <f t="shared" si="36"/>
        <v>0.8611472841482063</v>
      </c>
      <c r="I291" s="26">
        <f t="shared" si="37"/>
        <v>1.3425944850924352</v>
      </c>
    </row>
    <row r="292" spans="1:9" ht="12">
      <c r="A292" s="23">
        <v>279</v>
      </c>
      <c r="B292" s="23">
        <f t="shared" si="38"/>
        <v>2790</v>
      </c>
      <c r="C292" s="24">
        <f t="shared" si="39"/>
        <v>46.5</v>
      </c>
      <c r="D292" s="32">
        <f t="shared" si="40"/>
        <v>514.6532021894209</v>
      </c>
      <c r="E292" s="24">
        <f t="shared" si="33"/>
        <v>907.2395469739973</v>
      </c>
      <c r="F292" s="5">
        <f t="shared" si="34"/>
        <v>0.5346360579220573</v>
      </c>
      <c r="G292" s="25">
        <f t="shared" si="35"/>
        <v>677.8197147718417</v>
      </c>
      <c r="H292" s="29">
        <f t="shared" si="36"/>
        <v>0.8597909565149722</v>
      </c>
      <c r="I292" s="26">
        <f t="shared" si="37"/>
        <v>1.3382967514038633</v>
      </c>
    </row>
    <row r="293" spans="1:9" ht="12">
      <c r="A293" s="23">
        <v>280</v>
      </c>
      <c r="B293" s="23">
        <f t="shared" si="38"/>
        <v>2800</v>
      </c>
      <c r="C293" s="24">
        <f t="shared" si="39"/>
        <v>46.666666666666664</v>
      </c>
      <c r="D293" s="32">
        <f t="shared" si="40"/>
        <v>515.9914989408247</v>
      </c>
      <c r="E293" s="24">
        <f t="shared" si="33"/>
        <v>907.7741830319194</v>
      </c>
      <c r="F293" s="5">
        <f t="shared" si="34"/>
        <v>0.5327351257038799</v>
      </c>
      <c r="G293" s="25">
        <f t="shared" si="35"/>
        <v>678.8901138244046</v>
      </c>
      <c r="H293" s="29">
        <f t="shared" si="36"/>
        <v>0.8584353329663079</v>
      </c>
      <c r="I293" s="26">
        <f t="shared" si="37"/>
        <v>1.334012251295115</v>
      </c>
    </row>
    <row r="294" spans="1:9" ht="12">
      <c r="A294" s="23">
        <v>281</v>
      </c>
      <c r="B294" s="23">
        <f t="shared" si="38"/>
        <v>2810</v>
      </c>
      <c r="C294" s="24">
        <f t="shared" si="39"/>
        <v>46.833333333333336</v>
      </c>
      <c r="D294" s="32">
        <f t="shared" si="40"/>
        <v>517.3255111921198</v>
      </c>
      <c r="E294" s="24">
        <f t="shared" si="33"/>
        <v>908.3069181576233</v>
      </c>
      <c r="F294" s="5">
        <f t="shared" si="34"/>
        <v>0.5308476633753116</v>
      </c>
      <c r="G294" s="25">
        <f t="shared" si="35"/>
        <v>679.9633121036304</v>
      </c>
      <c r="H294" s="29">
        <f t="shared" si="36"/>
        <v>0.8570804490986534</v>
      </c>
      <c r="I294" s="26">
        <f t="shared" si="37"/>
        <v>1.3297410196560144</v>
      </c>
    </row>
    <row r="295" spans="1:9" ht="12">
      <c r="A295" s="23">
        <v>282</v>
      </c>
      <c r="B295" s="23">
        <f t="shared" si="38"/>
        <v>2820</v>
      </c>
      <c r="C295" s="24">
        <f t="shared" si="39"/>
        <v>47</v>
      </c>
      <c r="D295" s="32">
        <f t="shared" si="40"/>
        <v>518.6552522117759</v>
      </c>
      <c r="E295" s="24">
        <f t="shared" si="33"/>
        <v>908.8377658209986</v>
      </c>
      <c r="F295" s="5">
        <f t="shared" si="34"/>
        <v>0.5289735282717629</v>
      </c>
      <c r="G295" s="25">
        <f t="shared" si="35"/>
        <v>681.0392919530791</v>
      </c>
      <c r="H295" s="29">
        <f t="shared" si="36"/>
        <v>0.8557263403071594</v>
      </c>
      <c r="I295" s="26">
        <f t="shared" si="37"/>
        <v>1.3254830899983168</v>
      </c>
    </row>
    <row r="296" spans="1:9" ht="12">
      <c r="A296" s="23">
        <v>283</v>
      </c>
      <c r="B296" s="23">
        <f t="shared" si="38"/>
        <v>2830</v>
      </c>
      <c r="C296" s="24">
        <f t="shared" si="39"/>
        <v>47.166666666666664</v>
      </c>
      <c r="D296" s="32">
        <f t="shared" si="40"/>
        <v>519.9807353017742</v>
      </c>
      <c r="E296" s="24">
        <f t="shared" si="33"/>
        <v>909.3667393492703</v>
      </c>
      <c r="F296" s="5">
        <f t="shared" si="34"/>
        <v>0.5271125797357854</v>
      </c>
      <c r="G296" s="25">
        <f t="shared" si="35"/>
        <v>682.1180355784368</v>
      </c>
      <c r="H296" s="29">
        <f t="shared" si="36"/>
        <v>0.8543730417774199</v>
      </c>
      <c r="I296" s="26">
        <f t="shared" si="37"/>
        <v>1.3212384944693267</v>
      </c>
    </row>
    <row r="297" spans="1:9" ht="12">
      <c r="A297" s="23">
        <v>284</v>
      </c>
      <c r="B297" s="23">
        <f t="shared" si="38"/>
        <v>2840</v>
      </c>
      <c r="C297" s="24">
        <f t="shared" si="39"/>
        <v>47.333333333333336</v>
      </c>
      <c r="D297" s="32">
        <f t="shared" si="40"/>
        <v>521.3019737962435</v>
      </c>
      <c r="E297" s="24">
        <f t="shared" si="33"/>
        <v>909.8938519290061</v>
      </c>
      <c r="F297" s="5">
        <f t="shared" si="34"/>
        <v>0.5252646790825111</v>
      </c>
      <c r="G297" s="25">
        <f t="shared" si="35"/>
        <v>683.199525053147</v>
      </c>
      <c r="H297" s="29">
        <f t="shared" si="36"/>
        <v>0.8530205884775051</v>
      </c>
      <c r="I297" s="26">
        <f t="shared" si="37"/>
        <v>1.3170072638654042</v>
      </c>
    </row>
    <row r="298" spans="1:9" ht="12">
      <c r="A298" s="23">
        <v>285</v>
      </c>
      <c r="B298" s="23">
        <f t="shared" si="38"/>
        <v>2850</v>
      </c>
      <c r="C298" s="24">
        <f t="shared" si="39"/>
        <v>47.5</v>
      </c>
      <c r="D298" s="32">
        <f t="shared" si="40"/>
        <v>522.6189810601089</v>
      </c>
      <c r="E298" s="24">
        <f t="shared" si="33"/>
        <v>910.4191166080886</v>
      </c>
      <c r="F298" s="5">
        <f t="shared" si="34"/>
        <v>0.5234296895650914</v>
      </c>
      <c r="G298" s="25">
        <f t="shared" si="35"/>
        <v>684.2837423239521</v>
      </c>
      <c r="H298" s="29">
        <f t="shared" si="36"/>
        <v>0.8516690151502786</v>
      </c>
      <c r="I298" s="26">
        <f t="shared" si="37"/>
        <v>1.3127894276455894</v>
      </c>
    </row>
    <row r="299" spans="1:9" ht="12">
      <c r="A299" s="23">
        <v>286</v>
      </c>
      <c r="B299" s="23">
        <f t="shared" si="38"/>
        <v>2860</v>
      </c>
      <c r="C299" s="24">
        <f t="shared" si="39"/>
        <v>47.666666666666664</v>
      </c>
      <c r="D299" s="32">
        <f t="shared" si="40"/>
        <v>523.9317704877545</v>
      </c>
      <c r="E299" s="24">
        <f t="shared" si="33"/>
        <v>910.9425462976537</v>
      </c>
      <c r="F299" s="5">
        <f t="shared" si="34"/>
        <v>0.5216074763409324</v>
      </c>
      <c r="G299" s="25">
        <f t="shared" si="35"/>
        <v>685.3706692163403</v>
      </c>
      <c r="H299" s="29">
        <f t="shared" si="36"/>
        <v>0.8503183563060083</v>
      </c>
      <c r="I299" s="26">
        <f t="shared" si="37"/>
        <v>1.308585013945288</v>
      </c>
    </row>
    <row r="300" spans="1:9" ht="12">
      <c r="A300" s="23">
        <v>287</v>
      </c>
      <c r="B300" s="23">
        <f t="shared" si="38"/>
        <v>2870</v>
      </c>
      <c r="C300" s="24">
        <f t="shared" si="39"/>
        <v>47.833333333333336</v>
      </c>
      <c r="D300" s="32">
        <f t="shared" si="40"/>
        <v>525.2403555016998</v>
      </c>
      <c r="E300" s="24">
        <f t="shared" si="33"/>
        <v>911.4641537739947</v>
      </c>
      <c r="F300" s="5">
        <f t="shared" si="34"/>
        <v>0.5197979064380434</v>
      </c>
      <c r="G300" s="25">
        <f t="shared" si="35"/>
        <v>686.4602874399034</v>
      </c>
      <c r="H300" s="29">
        <f t="shared" si="36"/>
        <v>0.8489686462152519</v>
      </c>
      <c r="I300" s="26">
        <f t="shared" si="37"/>
        <v>1.3043940495900532</v>
      </c>
    </row>
    <row r="301" spans="1:9" ht="12">
      <c r="A301" s="23">
        <v>288</v>
      </c>
      <c r="B301" s="23">
        <f t="shared" si="38"/>
        <v>2880</v>
      </c>
      <c r="C301" s="24">
        <f t="shared" si="39"/>
        <v>48</v>
      </c>
      <c r="D301" s="32">
        <f t="shared" si="40"/>
        <v>526.5447495512899</v>
      </c>
      <c r="E301" s="24">
        <f t="shared" si="33"/>
        <v>911.9839516804327</v>
      </c>
      <c r="F301" s="5">
        <f t="shared" si="34"/>
        <v>0.5180008487243413</v>
      </c>
      <c r="G301" s="25">
        <f t="shared" si="35"/>
        <v>687.5525785936038</v>
      </c>
      <c r="H301" s="29">
        <f t="shared" si="36"/>
        <v>0.8476199189020233</v>
      </c>
      <c r="I301" s="26">
        <f t="shared" si="37"/>
        <v>1.3002165601092173</v>
      </c>
    </row>
    <row r="302" spans="1:9" ht="12">
      <c r="A302" s="23">
        <v>289</v>
      </c>
      <c r="B302" s="23">
        <f t="shared" si="38"/>
        <v>2890</v>
      </c>
      <c r="C302" s="24">
        <f t="shared" si="39"/>
        <v>48.166666666666664</v>
      </c>
      <c r="D302" s="32">
        <f t="shared" si="40"/>
        <v>527.8449661113991</v>
      </c>
      <c r="E302" s="24">
        <f t="shared" si="33"/>
        <v>912.501952529157</v>
      </c>
      <c r="F302" s="5">
        <f t="shared" si="34"/>
        <v>0.5162161738741133</v>
      </c>
      <c r="G302" s="25">
        <f t="shared" si="35"/>
        <v>688.6475241709499</v>
      </c>
      <c r="H302" s="29">
        <f t="shared" si="36"/>
        <v>0.8462722081372317</v>
      </c>
      <c r="I302" s="26">
        <f t="shared" si="37"/>
        <v>1.2960525697498881</v>
      </c>
    </row>
    <row r="303" spans="1:9" ht="12">
      <c r="A303" s="23">
        <v>290</v>
      </c>
      <c r="B303" s="23">
        <f t="shared" si="38"/>
        <v>2900</v>
      </c>
      <c r="C303" s="24">
        <f t="shared" si="39"/>
        <v>48.333333333333336</v>
      </c>
      <c r="D303" s="32">
        <f t="shared" si="40"/>
        <v>529.141018681149</v>
      </c>
      <c r="E303" s="24">
        <f t="shared" si="33"/>
        <v>913.0181687030312</v>
      </c>
      <c r="F303" s="5">
        <f t="shared" si="34"/>
        <v>0.5144437543380036</v>
      </c>
      <c r="G303" s="25">
        <f t="shared" si="35"/>
        <v>689.7451055650843</v>
      </c>
      <c r="H303" s="29">
        <f t="shared" si="36"/>
        <v>0.8449255474323855</v>
      </c>
      <c r="I303" s="26">
        <f t="shared" si="37"/>
        <v>1.291902101490721</v>
      </c>
    </row>
    <row r="304" spans="1:9" ht="12">
      <c r="A304" s="23">
        <v>291</v>
      </c>
      <c r="B304" s="23">
        <f t="shared" si="38"/>
        <v>2910</v>
      </c>
      <c r="C304" s="24">
        <f t="shared" si="39"/>
        <v>48.5</v>
      </c>
      <c r="D304" s="32">
        <f t="shared" si="40"/>
        <v>530.4329207826397</v>
      </c>
      <c r="E304" s="24">
        <f t="shared" si="33"/>
        <v>913.5326124573692</v>
      </c>
      <c r="F304" s="5">
        <f t="shared" si="34"/>
        <v>0.5126834643126585</v>
      </c>
      <c r="G304" s="25">
        <f t="shared" si="35"/>
        <v>690.8453040737834</v>
      </c>
      <c r="H304" s="29">
        <f t="shared" si="36"/>
        <v>0.8435799700335593</v>
      </c>
      <c r="I304" s="26">
        <f t="shared" si="37"/>
        <v>1.2877651770558216</v>
      </c>
    </row>
    <row r="305" spans="1:9" ht="12">
      <c r="A305" s="23">
        <v>292</v>
      </c>
      <c r="B305" s="23">
        <f t="shared" si="38"/>
        <v>2920</v>
      </c>
      <c r="C305" s="24">
        <f t="shared" si="39"/>
        <v>48.666666666666664</v>
      </c>
      <c r="D305" s="32">
        <f t="shared" si="40"/>
        <v>531.7206859596955</v>
      </c>
      <c r="E305" s="24">
        <f t="shared" si="33"/>
        <v>914.0452959216818</v>
      </c>
      <c r="F305" s="5">
        <f t="shared" si="34"/>
        <v>0.510935179710259</v>
      </c>
      <c r="G305" s="25">
        <f t="shared" si="35"/>
        <v>691.9481009043682</v>
      </c>
      <c r="H305" s="29">
        <f t="shared" si="36"/>
        <v>0.8422355089156202</v>
      </c>
      <c r="I305" s="26">
        <f t="shared" si="37"/>
        <v>1.2836418169287507</v>
      </c>
    </row>
    <row r="306" spans="1:9" ht="12">
      <c r="A306" s="23">
        <v>293</v>
      </c>
      <c r="B306" s="23">
        <f t="shared" si="38"/>
        <v>2930</v>
      </c>
      <c r="C306" s="24">
        <f t="shared" si="39"/>
        <v>48.833333333333336</v>
      </c>
      <c r="D306" s="32">
        <f t="shared" si="40"/>
        <v>533.0043277766242</v>
      </c>
      <c r="E306" s="24">
        <f t="shared" si="33"/>
        <v>914.5562311013921</v>
      </c>
      <c r="F306" s="5">
        <f t="shared" si="34"/>
        <v>0.5091987781300986</v>
      </c>
      <c r="G306" s="25">
        <f t="shared" si="35"/>
        <v>693.0534771785285</v>
      </c>
      <c r="H306" s="29">
        <f t="shared" si="36"/>
        <v>0.8408921967767058</v>
      </c>
      <c r="I306" s="26">
        <f t="shared" si="37"/>
        <v>1.2795320403664212</v>
      </c>
    </row>
    <row r="307" spans="1:9" ht="12">
      <c r="A307" s="23">
        <v>294</v>
      </c>
      <c r="B307" s="23">
        <f t="shared" si="38"/>
        <v>2940</v>
      </c>
      <c r="C307" s="24">
        <f t="shared" si="39"/>
        <v>49</v>
      </c>
      <c r="D307" s="32">
        <f t="shared" si="40"/>
        <v>534.2838598169907</v>
      </c>
      <c r="E307" s="24">
        <f t="shared" si="33"/>
        <v>915.0654298795222</v>
      </c>
      <c r="F307" s="5">
        <f t="shared" si="34"/>
        <v>0.5074741388301618</v>
      </c>
      <c r="G307" s="25">
        <f t="shared" si="35"/>
        <v>694.1614139370613</v>
      </c>
      <c r="H307" s="29">
        <f t="shared" si="36"/>
        <v>0.8395500660329522</v>
      </c>
      <c r="I307" s="26">
        <f t="shared" si="37"/>
        <v>1.275435865413085</v>
      </c>
    </row>
    <row r="308" spans="1:9" ht="12">
      <c r="A308" s="23">
        <v>295</v>
      </c>
      <c r="B308" s="23">
        <f t="shared" si="38"/>
        <v>2950</v>
      </c>
      <c r="C308" s="24">
        <f t="shared" si="39"/>
        <v>49.166666666666664</v>
      </c>
      <c r="D308" s="32">
        <f t="shared" si="40"/>
        <v>535.5592956824038</v>
      </c>
      <c r="E308" s="24">
        <f t="shared" si="33"/>
        <v>915.5729040183523</v>
      </c>
      <c r="F308" s="5">
        <f t="shared" si="34"/>
        <v>0.5057611426981339</v>
      </c>
      <c r="G308" s="25">
        <f t="shared" si="35"/>
        <v>695.2718921445223</v>
      </c>
      <c r="H308" s="29">
        <f t="shared" si="36"/>
        <v>0.8382091488134651</v>
      </c>
      <c r="I308" s="26">
        <f t="shared" si="37"/>
        <v>1.271353308914443</v>
      </c>
    </row>
    <row r="309" spans="1:9" ht="12">
      <c r="A309" s="23">
        <v>296</v>
      </c>
      <c r="B309" s="23">
        <f t="shared" si="38"/>
        <v>2960</v>
      </c>
      <c r="C309" s="24">
        <f t="shared" si="39"/>
        <v>49.333333333333336</v>
      </c>
      <c r="D309" s="32">
        <f t="shared" si="40"/>
        <v>536.8306489913182</v>
      </c>
      <c r="E309" s="24">
        <f t="shared" si="33"/>
        <v>916.0786651610505</v>
      </c>
      <c r="F309" s="5">
        <f t="shared" si="34"/>
        <v>0.5040596722242299</v>
      </c>
      <c r="G309" s="25">
        <f t="shared" si="35"/>
        <v>696.3848926937949</v>
      </c>
      <c r="H309" s="29">
        <f t="shared" si="36"/>
        <v>0.8368694769555275</v>
      </c>
      <c r="I309" s="26">
        <f t="shared" si="37"/>
        <v>1.267284386531652</v>
      </c>
    </row>
    <row r="310" spans="1:9" ht="12">
      <c r="A310" s="23">
        <v>297</v>
      </c>
      <c r="B310" s="23">
        <f t="shared" si="38"/>
        <v>2970</v>
      </c>
      <c r="C310" s="24">
        <f t="shared" si="39"/>
        <v>49.5</v>
      </c>
      <c r="D310" s="32">
        <f t="shared" si="40"/>
        <v>538.0979333778498</v>
      </c>
      <c r="E310" s="24">
        <f t="shared" si="33"/>
        <v>916.5827248332747</v>
      </c>
      <c r="F310" s="5">
        <f t="shared" si="34"/>
        <v>0.5023696114757286</v>
      </c>
      <c r="G310" s="25">
        <f t="shared" si="35"/>
        <v>697.5003964105731</v>
      </c>
      <c r="H310" s="29">
        <f t="shared" si="36"/>
        <v>0.8355310820000462</v>
      </c>
      <c r="I310" s="26">
        <f t="shared" si="37"/>
        <v>1.263229112755252</v>
      </c>
    </row>
    <row r="311" spans="1:9" ht="12">
      <c r="A311" s="23">
        <v>298</v>
      </c>
      <c r="B311" s="23">
        <f t="shared" si="38"/>
        <v>2980</v>
      </c>
      <c r="C311" s="24">
        <f t="shared" si="39"/>
        <v>49.666666666666664</v>
      </c>
      <c r="D311" s="32">
        <f t="shared" si="40"/>
        <v>539.361162490605</v>
      </c>
      <c r="E311" s="24">
        <f t="shared" si="33"/>
        <v>917.0850944447504</v>
      </c>
      <c r="F311" s="5">
        <f t="shared" si="34"/>
        <v>0.5006908460687782</v>
      </c>
      <c r="G311" s="25">
        <f t="shared" si="35"/>
        <v>698.6183840577617</v>
      </c>
      <c r="H311" s="29">
        <f t="shared" si="36"/>
        <v>0.834193995187225</v>
      </c>
      <c r="I311" s="26">
        <f t="shared" si="37"/>
        <v>1.2591875009193998</v>
      </c>
    </row>
    <row r="312" spans="1:9" ht="12">
      <c r="A312" s="23">
        <v>299</v>
      </c>
      <c r="B312" s="23">
        <f t="shared" si="38"/>
        <v>2990</v>
      </c>
      <c r="C312" s="24">
        <f t="shared" si="39"/>
        <v>49.833333333333336</v>
      </c>
      <c r="D312" s="32">
        <f t="shared" si="40"/>
        <v>540.6203499915244</v>
      </c>
      <c r="E312" s="24">
        <f t="shared" si="33"/>
        <v>917.5857852908192</v>
      </c>
      <c r="F312" s="5">
        <f t="shared" si="34"/>
        <v>0.4990232631436129</v>
      </c>
      <c r="G312" s="25">
        <f t="shared" si="35"/>
        <v>699.7388363397938</v>
      </c>
      <c r="H312" s="29">
        <f t="shared" si="36"/>
        <v>0.8328582474524642</v>
      </c>
      <c r="I312" s="26">
        <f t="shared" si="37"/>
        <v>1.2551595632158414</v>
      </c>
    </row>
    <row r="313" spans="1:9" ht="12">
      <c r="A313" s="23">
        <v>300</v>
      </c>
      <c r="B313" s="23">
        <f t="shared" si="38"/>
        <v>3000</v>
      </c>
      <c r="C313" s="24">
        <f t="shared" si="39"/>
        <v>50</v>
      </c>
      <c r="D313" s="32">
        <f t="shared" si="40"/>
        <v>541.8755095547403</v>
      </c>
      <c r="E313" s="24">
        <f t="shared" si="33"/>
        <v>918.0848085539628</v>
      </c>
      <c r="F313" s="5">
        <f t="shared" si="34"/>
        <v>0.49736675133920016</v>
      </c>
      <c r="G313" s="25">
        <f t="shared" si="35"/>
        <v>700.8617339068678</v>
      </c>
      <c r="H313" s="29">
        <f t="shared" si="36"/>
        <v>0.8315238694224801</v>
      </c>
      <c r="I313" s="26">
        <f t="shared" si="37"/>
        <v>1.2511453107079935</v>
      </c>
    </row>
    <row r="314" spans="1:9" ht="12">
      <c r="A314" s="23">
        <v>301</v>
      </c>
      <c r="B314" s="23">
        <f t="shared" si="38"/>
        <v>3010</v>
      </c>
      <c r="C314" s="24">
        <f t="shared" si="39"/>
        <v>50.166666666666664</v>
      </c>
      <c r="D314" s="32">
        <f t="shared" si="40"/>
        <v>543.1266548654484</v>
      </c>
      <c r="E314" s="24">
        <f t="shared" si="33"/>
        <v>918.582175305302</v>
      </c>
      <c r="F314" s="5">
        <f t="shared" si="34"/>
        <v>0.4957212007674343</v>
      </c>
      <c r="G314" s="25">
        <f t="shared" si="35"/>
        <v>701.9870573591024</v>
      </c>
      <c r="H314" s="29">
        <f t="shared" si="36"/>
        <v>0.83019089141164</v>
      </c>
      <c r="I314" s="26">
        <f t="shared" si="37"/>
        <v>1.2471447533451046</v>
      </c>
    </row>
    <row r="315" spans="1:9" ht="12">
      <c r="A315" s="23">
        <v>302</v>
      </c>
      <c r="B315" s="23">
        <f t="shared" si="38"/>
        <v>3020</v>
      </c>
      <c r="C315" s="24">
        <f t="shared" si="39"/>
        <v>50.333333333333336</v>
      </c>
      <c r="D315" s="32">
        <f t="shared" si="40"/>
        <v>544.3737996187934</v>
      </c>
      <c r="E315" s="24">
        <f t="shared" si="33"/>
        <v>919.0778965060695</v>
      </c>
      <c r="F315" s="5">
        <f t="shared" si="34"/>
        <v>0.4940865029911947</v>
      </c>
      <c r="G315" s="25">
        <f t="shared" si="35"/>
        <v>703.114787250611</v>
      </c>
      <c r="H315" s="29">
        <f t="shared" si="36"/>
        <v>0.8288593434185108</v>
      </c>
      <c r="I315" s="26">
        <f t="shared" si="37"/>
        <v>1.243157899976116</v>
      </c>
    </row>
    <row r="316" spans="1:9" ht="12">
      <c r="A316" s="23">
        <v>303</v>
      </c>
      <c r="B316" s="23">
        <f t="shared" si="38"/>
        <v>3030</v>
      </c>
      <c r="C316" s="24">
        <f t="shared" si="39"/>
        <v>50.5</v>
      </c>
      <c r="D316" s="32">
        <f t="shared" si="40"/>
        <v>545.6169575187696</v>
      </c>
      <c r="E316" s="24">
        <f t="shared" si="33"/>
        <v>919.5719830090607</v>
      </c>
      <c r="F316" s="5">
        <f t="shared" si="34"/>
        <v>0.4924625509976295</v>
      </c>
      <c r="G316" s="25">
        <f t="shared" si="35"/>
        <v>704.2449040934982</v>
      </c>
      <c r="H316" s="29">
        <f t="shared" si="36"/>
        <v>0.8275292551226113</v>
      </c>
      <c r="I316" s="26">
        <f t="shared" si="37"/>
        <v>1.2391847583639788</v>
      </c>
    </row>
    <row r="317" spans="1:9" ht="12">
      <c r="A317" s="23">
        <v>304</v>
      </c>
      <c r="B317" s="23">
        <f t="shared" si="38"/>
        <v>3040</v>
      </c>
      <c r="C317" s="24">
        <f t="shared" si="39"/>
        <v>50.666666666666664</v>
      </c>
      <c r="D317" s="32">
        <f t="shared" si="40"/>
        <v>546.8561422771336</v>
      </c>
      <c r="E317" s="24">
        <f t="shared" si="33"/>
        <v>920.0644455600583</v>
      </c>
      <c r="F317" s="5">
        <f t="shared" si="34"/>
        <v>0.4908492391765549</v>
      </c>
      <c r="G317" s="25">
        <f t="shared" si="35"/>
        <v>705.3773883617779</v>
      </c>
      <c r="H317" s="29">
        <f t="shared" si="36"/>
        <v>0.8262006558813682</v>
      </c>
      <c r="I317" s="26">
        <f t="shared" si="37"/>
        <v>1.235225335199548</v>
      </c>
    </row>
    <row r="318" spans="1:9" ht="12">
      <c r="A318" s="23">
        <v>305</v>
      </c>
      <c r="B318" s="23">
        <f t="shared" si="38"/>
        <v>3050</v>
      </c>
      <c r="C318" s="24">
        <f t="shared" si="39"/>
        <v>50.833333333333336</v>
      </c>
      <c r="D318" s="32">
        <f t="shared" si="40"/>
        <v>548.0913676123331</v>
      </c>
      <c r="E318" s="24">
        <f t="shared" si="33"/>
        <v>920.5552947992348</v>
      </c>
      <c r="F318" s="5">
        <f t="shared" si="34"/>
        <v>0.4892464632980591</v>
      </c>
      <c r="G318" s="25">
        <f t="shared" si="35"/>
        <v>706.5122204952113</v>
      </c>
      <c r="H318" s="29">
        <f t="shared" si="36"/>
        <v>0.8248735747272719</v>
      </c>
      <c r="I318" s="26">
        <f t="shared" si="37"/>
        <v>1.2312796361155764</v>
      </c>
    </row>
    <row r="319" spans="1:9" ht="12">
      <c r="A319" s="23">
        <v>306</v>
      </c>
      <c r="B319" s="23">
        <f t="shared" si="38"/>
        <v>3060</v>
      </c>
      <c r="C319" s="24">
        <f t="shared" si="39"/>
        <v>51</v>
      </c>
      <c r="D319" s="32">
        <f t="shared" si="40"/>
        <v>549.3226472484487</v>
      </c>
      <c r="E319" s="24">
        <f t="shared" si="33"/>
        <v>921.0445412625329</v>
      </c>
      <c r="F319" s="5">
        <f t="shared" si="34"/>
        <v>0.4876541204877185</v>
      </c>
      <c r="G319" s="25">
        <f t="shared" si="35"/>
        <v>707.6493809030713</v>
      </c>
      <c r="H319" s="29">
        <f t="shared" si="36"/>
        <v>0.8235480403652226</v>
      </c>
      <c r="I319" s="26">
        <f t="shared" si="37"/>
        <v>1.227347665700938</v>
      </c>
    </row>
    <row r="320" spans="1:9" ht="12">
      <c r="A320" s="23">
        <v>307</v>
      </c>
      <c r="B320" s="23">
        <f t="shared" si="38"/>
        <v>3070</v>
      </c>
      <c r="C320" s="24">
        <f t="shared" si="39"/>
        <v>51.166666666666664</v>
      </c>
      <c r="D320" s="32">
        <f t="shared" si="40"/>
        <v>550.5499949141496</v>
      </c>
      <c r="E320" s="24">
        <f t="shared" si="33"/>
        <v>921.5321953830206</v>
      </c>
      <c r="F320" s="5">
        <f t="shared" si="34"/>
        <v>0.4860721092069298</v>
      </c>
      <c r="G320" s="25">
        <f t="shared" si="35"/>
        <v>708.7888499678295</v>
      </c>
      <c r="H320" s="29">
        <f t="shared" si="36"/>
        <v>0.8222240811700674</v>
      </c>
      <c r="I320" s="26">
        <f t="shared" si="37"/>
        <v>1.2234294275144137</v>
      </c>
    </row>
    <row r="321" spans="1:9" ht="12">
      <c r="A321" s="23">
        <v>308</v>
      </c>
      <c r="B321" s="23">
        <f t="shared" si="38"/>
        <v>3080</v>
      </c>
      <c r="C321" s="24">
        <f t="shared" si="39"/>
        <v>51.333333333333336</v>
      </c>
      <c r="D321" s="32">
        <f t="shared" si="40"/>
        <v>551.7734243416639</v>
      </c>
      <c r="E321" s="24">
        <f t="shared" si="33"/>
        <v>922.0182674922276</v>
      </c>
      <c r="F321" s="5">
        <f t="shared" si="34"/>
        <v>0.48450032923085473</v>
      </c>
      <c r="G321" s="25">
        <f t="shared" si="35"/>
        <v>709.930608048767</v>
      </c>
      <c r="H321" s="29">
        <f t="shared" si="36"/>
        <v>0.8209017251843219</v>
      </c>
      <c r="I321" s="26">
        <f t="shared" si="37"/>
        <v>1.219524924098708</v>
      </c>
    </row>
    <row r="322" spans="1:9" ht="12">
      <c r="A322" s="23">
        <v>309</v>
      </c>
      <c r="B322" s="23">
        <f t="shared" si="38"/>
        <v>3090</v>
      </c>
      <c r="C322" s="24">
        <f t="shared" si="39"/>
        <v>51.5</v>
      </c>
      <c r="D322" s="32">
        <f t="shared" si="40"/>
        <v>552.9929492657626</v>
      </c>
      <c r="E322" s="24">
        <f t="shared" si="33"/>
        <v>922.5027678214584</v>
      </c>
      <c r="F322" s="5">
        <f t="shared" si="34"/>
        <v>0.4829386816254555</v>
      </c>
      <c r="G322" s="25">
        <f t="shared" si="35"/>
        <v>711.0746354855135</v>
      </c>
      <c r="H322" s="29">
        <f t="shared" si="36"/>
        <v>0.8195810001160706</v>
      </c>
      <c r="I322" s="26">
        <f t="shared" si="37"/>
        <v>1.2156341569945472</v>
      </c>
    </row>
    <row r="323" spans="1:9" ht="12">
      <c r="A323" s="23">
        <v>310</v>
      </c>
      <c r="B323" s="23">
        <f t="shared" si="38"/>
        <v>3100</v>
      </c>
      <c r="C323" s="24">
        <f t="shared" si="39"/>
        <v>51.666666666666664</v>
      </c>
      <c r="D323" s="32">
        <f t="shared" si="40"/>
        <v>554.2085834227571</v>
      </c>
      <c r="E323" s="24">
        <f t="shared" si="33"/>
        <v>922.9857065030839</v>
      </c>
      <c r="F323" s="5">
        <f t="shared" si="34"/>
        <v>0.48138706872975945</v>
      </c>
      <c r="G323" s="25">
        <f t="shared" si="35"/>
        <v>712.2209126015098</v>
      </c>
      <c r="H323" s="29">
        <f t="shared" si="36"/>
        <v>0.818261933337047</v>
      </c>
      <c r="I323" s="26">
        <f t="shared" si="37"/>
        <v>1.2117571267543275</v>
      </c>
    </row>
    <row r="324" spans="1:9" ht="12">
      <c r="A324" s="23">
        <v>311</v>
      </c>
      <c r="B324" s="23">
        <f t="shared" si="38"/>
        <v>3110</v>
      </c>
      <c r="C324" s="24">
        <f t="shared" si="39"/>
        <v>51.833333333333336</v>
      </c>
      <c r="D324" s="32">
        <f t="shared" si="40"/>
        <v>555.4203405495115</v>
      </c>
      <c r="E324" s="24">
        <f t="shared" si="33"/>
        <v>923.4670935718136</v>
      </c>
      <c r="F324" s="5">
        <f t="shared" si="34"/>
        <v>0.4798453941327807</v>
      </c>
      <c r="G324" s="25">
        <f t="shared" si="35"/>
        <v>713.3694197074009</v>
      </c>
      <c r="H324" s="29">
        <f t="shared" si="36"/>
        <v>0.816944551880882</v>
      </c>
      <c r="I324" s="26">
        <f t="shared" si="37"/>
        <v>1.2078938329562268</v>
      </c>
    </row>
    <row r="325" spans="1:9" ht="12">
      <c r="A325" s="23">
        <v>312</v>
      </c>
      <c r="B325" s="23">
        <f t="shared" si="38"/>
        <v>3120</v>
      </c>
      <c r="C325" s="24">
        <f t="shared" si="39"/>
        <v>52</v>
      </c>
      <c r="D325" s="32">
        <f t="shared" si="40"/>
        <v>556.6282343824677</v>
      </c>
      <c r="E325" s="24">
        <f t="shared" si="33"/>
        <v>923.9469389659464</v>
      </c>
      <c r="F325" s="5">
        <f t="shared" si="34"/>
        <v>0.4783135626547619</v>
      </c>
      <c r="G325" s="25">
        <f t="shared" si="35"/>
        <v>714.520137104355</v>
      </c>
      <c r="H325" s="29">
        <f t="shared" si="36"/>
        <v>0.8156288824415211</v>
      </c>
      <c r="I325" s="26">
        <f t="shared" si="37"/>
        <v>1.2040442742179394</v>
      </c>
    </row>
    <row r="326" spans="1:9" ht="12">
      <c r="A326" s="23">
        <v>313</v>
      </c>
      <c r="B326" s="23">
        <f t="shared" si="38"/>
        <v>3130</v>
      </c>
      <c r="C326" s="24">
        <f t="shared" si="39"/>
        <v>52.166666666666664</v>
      </c>
      <c r="D326" s="32">
        <f t="shared" si="40"/>
        <v>557.8322786566856</v>
      </c>
      <c r="E326" s="24">
        <f t="shared" si="33"/>
        <v>924.4252525286012</v>
      </c>
      <c r="F326" s="5">
        <f t="shared" si="34"/>
        <v>0.47679148032784724</v>
      </c>
      <c r="G326" s="25">
        <f t="shared" si="35"/>
        <v>715.6730450873121</v>
      </c>
      <c r="H326" s="29">
        <f t="shared" si="36"/>
        <v>0.8143149513718067</v>
      </c>
      <c r="I326" s="26">
        <f t="shared" si="37"/>
        <v>1.2002084482104496</v>
      </c>
    </row>
    <row r="327" spans="1:9" ht="12">
      <c r="A327" s="23">
        <v>314</v>
      </c>
      <c r="B327" s="23">
        <f t="shared" si="38"/>
        <v>3140</v>
      </c>
      <c r="C327" s="24">
        <f t="shared" si="39"/>
        <v>52.333333333333336</v>
      </c>
      <c r="D327" s="32">
        <f t="shared" si="40"/>
        <v>559.0324871048961</v>
      </c>
      <c r="E327" s="24">
        <f t="shared" si="33"/>
        <v>924.902044008929</v>
      </c>
      <c r="F327" s="5">
        <f t="shared" si="34"/>
        <v>0.4752790543765286</v>
      </c>
      <c r="G327" s="25">
        <f t="shared" si="35"/>
        <v>716.8281239481639</v>
      </c>
      <c r="H327" s="29">
        <f t="shared" si="36"/>
        <v>0.813002784682218</v>
      </c>
      <c r="I327" s="26">
        <f t="shared" si="37"/>
        <v>1.1963863516718167</v>
      </c>
    </row>
    <row r="328" spans="1:9" ht="12">
      <c r="A328" s="23">
        <v>315</v>
      </c>
      <c r="B328" s="23">
        <f t="shared" si="38"/>
        <v>3150</v>
      </c>
      <c r="C328" s="24">
        <f t="shared" si="39"/>
        <v>52.5</v>
      </c>
      <c r="D328" s="32">
        <f t="shared" si="40"/>
        <v>560.2288734565678</v>
      </c>
      <c r="E328" s="24">
        <f t="shared" si="33"/>
        <v>925.3773230633055</v>
      </c>
      <c r="F328" s="5">
        <f t="shared" si="34"/>
        <v>0.47377619319820496</v>
      </c>
      <c r="G328" s="25">
        <f t="shared" si="35"/>
        <v>717.9853539788631</v>
      </c>
      <c r="H328" s="29">
        <f t="shared" si="36"/>
        <v>0.8116924080397662</v>
      </c>
      <c r="I328" s="26">
        <f t="shared" si="37"/>
        <v>1.1925779804209309</v>
      </c>
    </row>
    <row r="329" spans="1:9" ht="12">
      <c r="A329" s="23">
        <v>316</v>
      </c>
      <c r="B329" s="23">
        <f t="shared" si="38"/>
        <v>3160</v>
      </c>
      <c r="C329" s="24">
        <f t="shared" si="39"/>
        <v>52.666666666666664</v>
      </c>
      <c r="D329" s="32">
        <f t="shared" si="40"/>
        <v>561.4214514369887</v>
      </c>
      <c r="E329" s="24">
        <f t="shared" si="33"/>
        <v>925.8510992565037</v>
      </c>
      <c r="F329" s="5">
        <f t="shared" si="34"/>
        <v>0.47228280634556086</v>
      </c>
      <c r="G329" s="25">
        <f t="shared" si="35"/>
        <v>719.1447154744644</v>
      </c>
      <c r="H329" s="29">
        <f t="shared" si="36"/>
        <v>0.8103838467670433</v>
      </c>
      <c r="I329" s="26">
        <f t="shared" si="37"/>
        <v>1.1887833293710937</v>
      </c>
    </row>
    <row r="330" spans="1:9" ht="12">
      <c r="A330" s="23">
        <v>317</v>
      </c>
      <c r="B330" s="23">
        <f t="shared" si="38"/>
        <v>3170</v>
      </c>
      <c r="C330" s="24">
        <f t="shared" si="39"/>
        <v>52.833333333333336</v>
      </c>
      <c r="D330" s="32">
        <f t="shared" si="40"/>
        <v>562.6102347663598</v>
      </c>
      <c r="E330" s="24">
        <f t="shared" si="33"/>
        <v>926.3233820628493</v>
      </c>
      <c r="F330" s="5">
        <f t="shared" si="34"/>
        <v>0.47079880450814926</v>
      </c>
      <c r="G330" s="25">
        <f t="shared" si="35"/>
        <v>720.3061887360989</v>
      </c>
      <c r="H330" s="29">
        <f t="shared" si="36"/>
        <v>0.8090771258414161</v>
      </c>
      <c r="I330" s="26">
        <f t="shared" si="37"/>
        <v>1.1850023925436486</v>
      </c>
    </row>
    <row r="331" spans="1:9" ht="12">
      <c r="A331" s="23">
        <v>318</v>
      </c>
      <c r="B331" s="23">
        <f t="shared" si="38"/>
        <v>3180</v>
      </c>
      <c r="C331" s="24">
        <f t="shared" si="39"/>
        <v>53</v>
      </c>
      <c r="D331" s="32">
        <f t="shared" si="40"/>
        <v>563.7952371589034</v>
      </c>
      <c r="E331" s="24">
        <f t="shared" si="33"/>
        <v>926.7941808673575</v>
      </c>
      <c r="F331" s="5">
        <f t="shared" si="34"/>
        <v>0.4693240994945427</v>
      </c>
      <c r="G331" s="25">
        <f t="shared" si="35"/>
        <v>721.4697540738816</v>
      </c>
      <c r="H331" s="29">
        <f t="shared" si="36"/>
        <v>0.8077722698943632</v>
      </c>
      <c r="I331" s="26">
        <f t="shared" si="37"/>
        <v>1.1812351630815312</v>
      </c>
    </row>
    <row r="332" spans="1:9" ht="12">
      <c r="A332" s="23">
        <v>319</v>
      </c>
      <c r="B332" s="23">
        <f t="shared" si="38"/>
        <v>3190</v>
      </c>
      <c r="C332" s="24">
        <f t="shared" si="39"/>
        <v>53.166666666666664</v>
      </c>
      <c r="D332" s="32">
        <f t="shared" si="40"/>
        <v>564.9764723219849</v>
      </c>
      <c r="E332" s="24">
        <f t="shared" si="33"/>
        <v>927.263504966852</v>
      </c>
      <c r="F332" s="5">
        <f t="shared" si="34"/>
        <v>0.4678586042148254</v>
      </c>
      <c r="G332" s="25">
        <f t="shared" si="35"/>
        <v>722.6353918097523</v>
      </c>
      <c r="H332" s="29">
        <f t="shared" si="36"/>
        <v>0.8064693032109563</v>
      </c>
      <c r="I332" s="26">
        <f t="shared" si="37"/>
        <v>1.1774816332627662</v>
      </c>
    </row>
    <row r="333" spans="1:9" ht="12">
      <c r="A333" s="23">
        <v>320</v>
      </c>
      <c r="B333" s="23">
        <f t="shared" si="38"/>
        <v>3200</v>
      </c>
      <c r="C333" s="24">
        <f t="shared" si="39"/>
        <v>53.333333333333336</v>
      </c>
      <c r="D333" s="32">
        <f t="shared" si="40"/>
        <v>566.1539539552477</v>
      </c>
      <c r="E333" s="24">
        <f aca="true" t="shared" si="41" ref="E333:E396">20+345*LOG(8*(B333)/60+1)</f>
        <v>927.7313635710668</v>
      </c>
      <c r="F333" s="5">
        <f aca="true" t="shared" si="42" ref="F333:F396">20+345*LOG(8*(B333+delta_t_p)/60+1)-E333</f>
        <v>0.46640223266308567</v>
      </c>
      <c r="G333" s="25">
        <f aca="true" t="shared" si="43" ref="G333:G396">IF(steel_p&lt;&gt;1,IF(D333&lt;600,425+0.773*D333-0.00169*D333^2+0.00000222*D333^3,IF(D333&lt;735,666+13002/(738-D333),IF(D333&lt;900,545+17820/(D333-731),650))),450+0.28*D333-0.000291*D333^2+0.000000134*D333^3)</f>
        <v>723.8030822802532</v>
      </c>
      <c r="H333" s="29">
        <f aca="true" t="shared" si="44" ref="H333:H396">(ro_p*c_p)/(7850*G333)*dp*fatt_sez_prot</f>
        <v>0.8051682497294705</v>
      </c>
      <c r="I333" s="26">
        <f aca="true" t="shared" si="45" ref="I333:I396">lam_p/dp*fatt_sez_prot/(7850*G333)*(E333-D333)/(1+H333/3)*delta_t_p-(EXP(H333/10)-1)*F333</f>
        <v>1.1737417945139244</v>
      </c>
    </row>
    <row r="334" spans="1:9" ht="12">
      <c r="A334" s="23">
        <v>321</v>
      </c>
      <c r="B334" s="23">
        <f aca="true" t="shared" si="46" ref="B334:B397">B333+delta_t_p</f>
        <v>3210</v>
      </c>
      <c r="C334" s="24">
        <f aca="true" t="shared" si="47" ref="C334:C397">B334/60</f>
        <v>53.5</v>
      </c>
      <c r="D334" s="32">
        <f t="shared" si="40"/>
        <v>567.3276957497617</v>
      </c>
      <c r="E334" s="24">
        <f t="shared" si="41"/>
        <v>928.1977658037299</v>
      </c>
      <c r="F334" s="5">
        <f t="shared" si="42"/>
        <v>0.46495489990149963</v>
      </c>
      <c r="G334" s="25">
        <f t="shared" si="43"/>
        <v>724.9728058392404</v>
      </c>
      <c r="H334" s="29">
        <f t="shared" si="44"/>
        <v>0.8038691330411325</v>
      </c>
      <c r="I334" s="26">
        <f t="shared" si="45"/>
        <v>1.1700156374234147</v>
      </c>
    </row>
    <row r="335" spans="1:9" ht="12">
      <c r="A335" s="23">
        <v>322</v>
      </c>
      <c r="B335" s="23">
        <f t="shared" si="46"/>
        <v>3220</v>
      </c>
      <c r="C335" s="24">
        <f t="shared" si="47"/>
        <v>53.666666666666664</v>
      </c>
      <c r="D335" s="32">
        <f aca="true" t="shared" si="48" ref="D335:D398">D334+IF(AND(I334&lt;0,F334&gt;0),0,I334)</f>
        <v>568.4977113871851</v>
      </c>
      <c r="E335" s="24">
        <f t="shared" si="41"/>
        <v>928.6627207036314</v>
      </c>
      <c r="F335" s="5">
        <f t="shared" si="42"/>
        <v>0.4635165220433919</v>
      </c>
      <c r="G335" s="25">
        <f t="shared" si="43"/>
        <v>726.1445428605349</v>
      </c>
      <c r="H335" s="29">
        <f t="shared" si="44"/>
        <v>0.8025719763899929</v>
      </c>
      <c r="I335" s="26">
        <f t="shared" si="45"/>
        <v>1.1663031517548212</v>
      </c>
    </row>
    <row r="336" spans="1:9" ht="12">
      <c r="A336" s="23">
        <v>323</v>
      </c>
      <c r="B336" s="23">
        <f t="shared" si="46"/>
        <v>3230</v>
      </c>
      <c r="C336" s="24">
        <f t="shared" si="47"/>
        <v>53.833333333333336</v>
      </c>
      <c r="D336" s="32">
        <f t="shared" si="48"/>
        <v>569.6640145389399</v>
      </c>
      <c r="E336" s="24">
        <f t="shared" si="41"/>
        <v>929.1262372256748</v>
      </c>
      <c r="F336" s="5">
        <f t="shared" si="42"/>
        <v>0.4620870162362962</v>
      </c>
      <c r="G336" s="25">
        <f t="shared" si="43"/>
        <v>727.3182737405086</v>
      </c>
      <c r="H336" s="29">
        <f t="shared" si="44"/>
        <v>0.801276802672927</v>
      </c>
      <c r="I336" s="26">
        <f t="shared" si="45"/>
        <v>1.1626043264601997</v>
      </c>
    </row>
    <row r="337" spans="1:9" ht="12">
      <c r="A337" s="23">
        <v>324</v>
      </c>
      <c r="B337" s="23">
        <f t="shared" si="46"/>
        <v>3240</v>
      </c>
      <c r="C337" s="24">
        <f t="shared" si="47"/>
        <v>54</v>
      </c>
      <c r="D337" s="32">
        <f t="shared" si="48"/>
        <v>570.8266188654001</v>
      </c>
      <c r="E337" s="24">
        <f t="shared" si="41"/>
        <v>929.5883242419111</v>
      </c>
      <c r="F337" s="5">
        <f t="shared" si="42"/>
        <v>0.4606663006470626</v>
      </c>
      <c r="G337" s="25">
        <f t="shared" si="43"/>
        <v>728.4939789006103</v>
      </c>
      <c r="H337" s="29">
        <f t="shared" si="44"/>
        <v>0.7999836344397537</v>
      </c>
      <c r="I337" s="26">
        <f t="shared" si="45"/>
        <v>1.1589191496931515</v>
      </c>
    </row>
    <row r="338" spans="1:9" ht="12">
      <c r="A338" s="23">
        <v>325</v>
      </c>
      <c r="B338" s="23">
        <f t="shared" si="46"/>
        <v>3250</v>
      </c>
      <c r="C338" s="24">
        <f t="shared" si="47"/>
        <v>54.166666666666664</v>
      </c>
      <c r="D338" s="32">
        <f t="shared" si="48"/>
        <v>571.9855380150932</v>
      </c>
      <c r="E338" s="24">
        <f t="shared" si="41"/>
        <v>930.0489905425582</v>
      </c>
      <c r="F338" s="5">
        <f t="shared" si="42"/>
        <v>0.4592542944461684</v>
      </c>
      <c r="G338" s="25">
        <f t="shared" si="43"/>
        <v>729.6716387898307</v>
      </c>
      <c r="H338" s="29">
        <f t="shared" si="44"/>
        <v>0.7986924938934732</v>
      </c>
      <c r="I338" s="26">
        <f t="shared" si="45"/>
        <v>1.1552476088219215</v>
      </c>
    </row>
    <row r="339" spans="1:9" ht="12">
      <c r="A339" s="23">
        <v>326</v>
      </c>
      <c r="B339" s="23">
        <f t="shared" si="46"/>
        <v>3260</v>
      </c>
      <c r="C339" s="24">
        <f t="shared" si="47"/>
        <v>54.333333333333336</v>
      </c>
      <c r="D339" s="32">
        <f t="shared" si="48"/>
        <v>573.1407856239151</v>
      </c>
      <c r="E339" s="24">
        <f t="shared" si="41"/>
        <v>930.5082448370043</v>
      </c>
      <c r="F339" s="5">
        <f t="shared" si="42"/>
        <v>0.45785091779123377</v>
      </c>
      <c r="G339" s="25">
        <f t="shared" si="43"/>
        <v>730.8512338871079</v>
      </c>
      <c r="H339" s="29">
        <f t="shared" si="44"/>
        <v>0.7974034028906187</v>
      </c>
      <c r="I339" s="26">
        <f t="shared" si="45"/>
        <v>1.1515896904425107</v>
      </c>
    </row>
    <row r="340" spans="1:9" ht="12">
      <c r="A340" s="23">
        <v>327</v>
      </c>
      <c r="B340" s="23">
        <f t="shared" si="46"/>
        <v>3270</v>
      </c>
      <c r="C340" s="24">
        <f t="shared" si="47"/>
        <v>54.5</v>
      </c>
      <c r="D340" s="32">
        <f t="shared" si="48"/>
        <v>574.2923753143576</v>
      </c>
      <c r="E340" s="24">
        <f t="shared" si="41"/>
        <v>930.9660957547956</v>
      </c>
      <c r="F340" s="5">
        <f t="shared" si="42"/>
        <v>0.45645609181383406</v>
      </c>
      <c r="G340" s="25">
        <f t="shared" si="43"/>
        <v>732.0327447036736</v>
      </c>
      <c r="H340" s="29">
        <f t="shared" si="44"/>
        <v>0.7961163829417189</v>
      </c>
      <c r="I340" s="26">
        <f t="shared" si="45"/>
        <v>1.1479453803914585</v>
      </c>
    </row>
    <row r="341" spans="1:9" ht="12">
      <c r="A341" s="23">
        <v>328</v>
      </c>
      <c r="B341" s="23">
        <f t="shared" si="46"/>
        <v>3280</v>
      </c>
      <c r="C341" s="24">
        <f t="shared" si="47"/>
        <v>54.666666666666664</v>
      </c>
      <c r="D341" s="32">
        <f t="shared" si="48"/>
        <v>575.4403206947491</v>
      </c>
      <c r="E341" s="24">
        <f t="shared" si="41"/>
        <v>931.4225518466094</v>
      </c>
      <c r="F341" s="5">
        <f t="shared" si="42"/>
        <v>0.4550697386031288</v>
      </c>
      <c r="G341" s="25">
        <f t="shared" si="43"/>
        <v>733.216151785341</v>
      </c>
      <c r="H341" s="29">
        <f t="shared" si="44"/>
        <v>0.7948314552118665</v>
      </c>
      <c r="I341" s="26">
        <f t="shared" si="45"/>
        <v>1.144314663758835</v>
      </c>
    </row>
    <row r="342" spans="1:9" ht="12">
      <c r="A342" s="23">
        <v>329</v>
      </c>
      <c r="B342" s="23">
        <f t="shared" si="46"/>
        <v>3290</v>
      </c>
      <c r="C342" s="24">
        <f t="shared" si="47"/>
        <v>54.833333333333336</v>
      </c>
      <c r="D342" s="32">
        <f t="shared" si="48"/>
        <v>576.5846353585079</v>
      </c>
      <c r="E342" s="24">
        <f t="shared" si="41"/>
        <v>931.8776215852125</v>
      </c>
      <c r="F342" s="5">
        <f t="shared" si="42"/>
        <v>0.4536917811917647</v>
      </c>
      <c r="G342" s="25">
        <f t="shared" si="43"/>
        <v>734.4014357147364</v>
      </c>
      <c r="H342" s="29">
        <f t="shared" si="44"/>
        <v>0.7935486405213917</v>
      </c>
      <c r="I342" s="26">
        <f t="shared" si="45"/>
        <v>1.1406975249009847</v>
      </c>
    </row>
    <row r="343" spans="1:9" ht="12">
      <c r="A343" s="23">
        <v>330</v>
      </c>
      <c r="B343" s="23">
        <f t="shared" si="46"/>
        <v>3300</v>
      </c>
      <c r="C343" s="24">
        <f t="shared" si="47"/>
        <v>55</v>
      </c>
      <c r="D343" s="32">
        <f t="shared" si="48"/>
        <v>577.7253328834088</v>
      </c>
      <c r="E343" s="24">
        <f t="shared" si="41"/>
        <v>932.3313133664043</v>
      </c>
      <c r="F343" s="5">
        <f t="shared" si="42"/>
        <v>0.45232214354246025</v>
      </c>
      <c r="G343" s="25">
        <f t="shared" si="43"/>
        <v>735.5885771134728</v>
      </c>
      <c r="H343" s="29">
        <f t="shared" si="44"/>
        <v>0.7922679593466371</v>
      </c>
      <c r="I343" s="26">
        <f t="shared" si="45"/>
        <v>1.1370939474531543</v>
      </c>
    </row>
    <row r="344" spans="1:9" ht="12">
      <c r="A344" s="23">
        <v>331</v>
      </c>
      <c r="B344" s="23">
        <f t="shared" si="46"/>
        <v>3310</v>
      </c>
      <c r="C344" s="24">
        <f t="shared" si="47"/>
        <v>55.166666666666664</v>
      </c>
      <c r="D344" s="32">
        <f t="shared" si="48"/>
        <v>578.862426830862</v>
      </c>
      <c r="E344" s="24">
        <f t="shared" si="41"/>
        <v>932.7836355099467</v>
      </c>
      <c r="F344" s="5">
        <f t="shared" si="42"/>
        <v>0.4509607505325448</v>
      </c>
      <c r="G344" s="25">
        <f t="shared" si="43"/>
        <v>736.7775566442697</v>
      </c>
      <c r="H344" s="29">
        <f t="shared" si="44"/>
        <v>0.7909894318208261</v>
      </c>
      <c r="I344" s="26">
        <f t="shared" si="45"/>
        <v>1.1335039143422236</v>
      </c>
    </row>
    <row r="345" spans="1:9" ht="12">
      <c r="A345" s="23">
        <v>332</v>
      </c>
      <c r="B345" s="23">
        <f t="shared" si="46"/>
        <v>3320</v>
      </c>
      <c r="C345" s="24">
        <f t="shared" si="47"/>
        <v>55.333333333333336</v>
      </c>
      <c r="D345" s="32">
        <f t="shared" si="48"/>
        <v>579.9959307452042</v>
      </c>
      <c r="E345" s="24">
        <f t="shared" si="41"/>
        <v>933.2345962604793</v>
      </c>
      <c r="F345" s="5">
        <f t="shared" si="42"/>
        <v>0.44960752794213477</v>
      </c>
      <c r="G345" s="25">
        <f t="shared" si="43"/>
        <v>737.9683550130168</v>
      </c>
      <c r="H345" s="29">
        <f t="shared" si="44"/>
        <v>0.7897130777350309</v>
      </c>
      <c r="I345" s="26">
        <f t="shared" si="45"/>
        <v>1.1299274077990742</v>
      </c>
    </row>
    <row r="346" spans="1:9" ht="12">
      <c r="A346" s="23">
        <v>333</v>
      </c>
      <c r="B346" s="23">
        <f t="shared" si="46"/>
        <v>3330</v>
      </c>
      <c r="C346" s="24">
        <f t="shared" si="47"/>
        <v>55.5</v>
      </c>
      <c r="D346" s="32">
        <f t="shared" si="48"/>
        <v>581.1258581530033</v>
      </c>
      <c r="E346" s="24">
        <f t="shared" si="41"/>
        <v>933.6842037884214</v>
      </c>
      <c r="F346" s="5">
        <f t="shared" si="42"/>
        <v>0.4482624024381039</v>
      </c>
      <c r="G346" s="25">
        <f t="shared" si="43"/>
        <v>739.160952970784</v>
      </c>
      <c r="H346" s="29">
        <f t="shared" si="44"/>
        <v>0.7884389165392269</v>
      </c>
      <c r="I346" s="26">
        <f t="shared" si="45"/>
        <v>1.1263644093712355</v>
      </c>
    </row>
    <row r="347" spans="1:9" ht="12">
      <c r="A347" s="23">
        <v>334</v>
      </c>
      <c r="B347" s="23">
        <f t="shared" si="46"/>
        <v>3340</v>
      </c>
      <c r="C347" s="24">
        <f t="shared" si="47"/>
        <v>55.666666666666664</v>
      </c>
      <c r="D347" s="32">
        <f t="shared" si="48"/>
        <v>582.2522225623745</v>
      </c>
      <c r="E347" s="24">
        <f t="shared" si="41"/>
        <v>934.1324661908595</v>
      </c>
      <c r="F347" s="5">
        <f t="shared" si="42"/>
        <v>0.4469253015637378</v>
      </c>
      <c r="G347" s="25">
        <f t="shared" si="43"/>
        <v>740.3553313157788</v>
      </c>
      <c r="H347" s="29">
        <f t="shared" si="44"/>
        <v>0.7871669673434373</v>
      </c>
      <c r="I347" s="26">
        <f t="shared" si="45"/>
        <v>1.1228148999349874</v>
      </c>
    </row>
    <row r="348" spans="1:9" ht="12">
      <c r="A348" s="23">
        <v>335</v>
      </c>
      <c r="B348" s="23">
        <f t="shared" si="46"/>
        <v>3350</v>
      </c>
      <c r="C348" s="24">
        <f t="shared" si="47"/>
        <v>55.833333333333336</v>
      </c>
      <c r="D348" s="32">
        <f t="shared" si="48"/>
        <v>583.3750374623095</v>
      </c>
      <c r="E348" s="24">
        <f t="shared" si="41"/>
        <v>934.5793914924233</v>
      </c>
      <c r="F348" s="5">
        <f t="shared" si="42"/>
        <v>0.44559615372327244</v>
      </c>
      <c r="G348" s="25">
        <f t="shared" si="43"/>
        <v>741.5514708952511</v>
      </c>
      <c r="H348" s="29">
        <f t="shared" si="44"/>
        <v>0.7858972489189617</v>
      </c>
      <c r="I348" s="26">
        <f t="shared" si="45"/>
        <v>1.1192788597078223</v>
      </c>
    </row>
    <row r="349" spans="1:9" ht="12">
      <c r="A349" s="23">
        <v>336</v>
      </c>
      <c r="B349" s="23">
        <f t="shared" si="46"/>
        <v>3360</v>
      </c>
      <c r="C349" s="24">
        <f t="shared" si="47"/>
        <v>56</v>
      </c>
      <c r="D349" s="32">
        <f t="shared" si="48"/>
        <v>584.4943163220173</v>
      </c>
      <c r="E349" s="24">
        <f t="shared" si="41"/>
        <v>935.0249876461465</v>
      </c>
      <c r="F349" s="5">
        <f t="shared" si="42"/>
        <v>0.44427488817052563</v>
      </c>
      <c r="G349" s="25">
        <f t="shared" si="43"/>
        <v>742.7493526073451</v>
      </c>
      <c r="H349" s="29">
        <f t="shared" si="44"/>
        <v>0.7846297796996884</v>
      </c>
      <c r="I349" s="26">
        <f t="shared" si="45"/>
        <v>1.1157562682604896</v>
      </c>
    </row>
    <row r="350" spans="1:9" ht="12">
      <c r="A350" s="23">
        <v>337</v>
      </c>
      <c r="B350" s="23">
        <f t="shared" si="46"/>
        <v>3370</v>
      </c>
      <c r="C350" s="24">
        <f t="shared" si="47"/>
        <v>56.166666666666664</v>
      </c>
      <c r="D350" s="32">
        <f t="shared" si="48"/>
        <v>585.6100725902778</v>
      </c>
      <c r="E350" s="24">
        <f t="shared" si="41"/>
        <v>935.4692625343171</v>
      </c>
      <c r="F350" s="5">
        <f t="shared" si="42"/>
        <v>0.44296143499582286</v>
      </c>
      <c r="G350" s="25">
        <f t="shared" si="43"/>
        <v>743.9489574029044</v>
      </c>
      <c r="H350" s="29">
        <f t="shared" si="44"/>
        <v>0.7833645777834815</v>
      </c>
      <c r="I350" s="26">
        <f t="shared" si="45"/>
        <v>1.1122471045291038</v>
      </c>
    </row>
    <row r="351" spans="1:9" ht="12">
      <c r="A351" s="23">
        <v>338</v>
      </c>
      <c r="B351" s="23">
        <f t="shared" si="46"/>
        <v>3380</v>
      </c>
      <c r="C351" s="24">
        <f t="shared" si="47"/>
        <v>56.333333333333336</v>
      </c>
      <c r="D351" s="32">
        <f t="shared" si="48"/>
        <v>586.722319694807</v>
      </c>
      <c r="E351" s="24">
        <f t="shared" si="41"/>
        <v>935.9122239693129</v>
      </c>
      <c r="F351" s="5">
        <f t="shared" si="42"/>
        <v>0.44165572511406026</v>
      </c>
      <c r="G351" s="25">
        <f t="shared" si="43"/>
        <v>745.1502662872211</v>
      </c>
      <c r="H351" s="29">
        <f t="shared" si="44"/>
        <v>0.7821016609336503</v>
      </c>
      <c r="I351" s="26">
        <f t="shared" si="45"/>
        <v>1.1087513468270886</v>
      </c>
    </row>
    <row r="352" spans="1:9" ht="12">
      <c r="A352" s="23">
        <v>339</v>
      </c>
      <c r="B352" s="23">
        <f t="shared" si="46"/>
        <v>3390</v>
      </c>
      <c r="C352" s="24">
        <f t="shared" si="47"/>
        <v>56.5</v>
      </c>
      <c r="D352" s="32">
        <f t="shared" si="48"/>
        <v>587.831071041634</v>
      </c>
      <c r="E352" s="24">
        <f t="shared" si="41"/>
        <v>936.353879694427</v>
      </c>
      <c r="F352" s="5">
        <f t="shared" si="42"/>
        <v>0.440357690251858</v>
      </c>
      <c r="G352" s="25">
        <f t="shared" si="43"/>
        <v>746.3532603217418</v>
      </c>
      <c r="H352" s="29">
        <f t="shared" si="44"/>
        <v>0.7808410465804868</v>
      </c>
      <c r="I352" s="26">
        <f t="shared" si="45"/>
        <v>1.1052689728571108</v>
      </c>
    </row>
    <row r="353" spans="1:9" ht="12">
      <c r="A353" s="23">
        <v>340</v>
      </c>
      <c r="B353" s="23">
        <f t="shared" si="46"/>
        <v>3400</v>
      </c>
      <c r="C353" s="24">
        <f t="shared" si="47"/>
        <v>56.666666666666664</v>
      </c>
      <c r="D353" s="32">
        <f t="shared" si="48"/>
        <v>588.9363400144911</v>
      </c>
      <c r="E353" s="24">
        <f t="shared" si="41"/>
        <v>936.7942373846788</v>
      </c>
      <c r="F353" s="5">
        <f t="shared" si="42"/>
        <v>0.43906726293630527</v>
      </c>
      <c r="G353" s="25">
        <f t="shared" si="43"/>
        <v>747.5579206257219</v>
      </c>
      <c r="H353" s="29">
        <f t="shared" si="44"/>
        <v>0.7795827518228761</v>
      </c>
      <c r="I353" s="26">
        <f t="shared" si="45"/>
        <v>1.1017999597228028</v>
      </c>
    </row>
    <row r="354" spans="1:9" ht="12">
      <c r="A354" s="23">
        <v>341</v>
      </c>
      <c r="B354" s="23">
        <f t="shared" si="46"/>
        <v>3410</v>
      </c>
      <c r="C354" s="24">
        <f t="shared" si="47"/>
        <v>56.833333333333336</v>
      </c>
      <c r="D354" s="32">
        <f t="shared" si="48"/>
        <v>590.0381399742139</v>
      </c>
      <c r="E354" s="24">
        <f t="shared" si="41"/>
        <v>937.2333046476151</v>
      </c>
      <c r="F354" s="5">
        <f t="shared" si="42"/>
        <v>0.4377843764832505</v>
      </c>
      <c r="G354" s="25">
        <f t="shared" si="43"/>
        <v>748.7642283778323</v>
      </c>
      <c r="H354" s="29">
        <f t="shared" si="44"/>
        <v>0.7783267934299746</v>
      </c>
      <c r="I354" s="26">
        <f t="shared" si="45"/>
        <v>1.0983442839404438</v>
      </c>
    </row>
    <row r="355" spans="1:9" ht="12">
      <c r="A355" s="23">
        <v>342</v>
      </c>
      <c r="B355" s="23">
        <f t="shared" si="46"/>
        <v>3420</v>
      </c>
      <c r="C355" s="24">
        <f t="shared" si="47"/>
        <v>57</v>
      </c>
      <c r="D355" s="32">
        <f t="shared" si="48"/>
        <v>591.1364842581544</v>
      </c>
      <c r="E355" s="24">
        <f t="shared" si="41"/>
        <v>937.6710890240984</v>
      </c>
      <c r="F355" s="5">
        <f t="shared" si="42"/>
        <v>0.436508964985137</v>
      </c>
      <c r="G355" s="25">
        <f t="shared" si="43"/>
        <v>749.9721648177213</v>
      </c>
      <c r="H355" s="29">
        <f t="shared" si="44"/>
        <v>0.7770731878429532</v>
      </c>
      <c r="I355" s="26">
        <f t="shared" si="45"/>
        <v>1.0949019214505928</v>
      </c>
    </row>
    <row r="356" spans="1:9" ht="12">
      <c r="A356" s="23">
        <v>343</v>
      </c>
      <c r="B356" s="23">
        <f t="shared" si="46"/>
        <v>3430</v>
      </c>
      <c r="C356" s="24">
        <f t="shared" si="47"/>
        <v>57.166666666666664</v>
      </c>
      <c r="D356" s="32">
        <f t="shared" si="48"/>
        <v>592.231386179605</v>
      </c>
      <c r="E356" s="24">
        <f t="shared" si="41"/>
        <v>938.1075979890835</v>
      </c>
      <c r="F356" s="5">
        <f t="shared" si="42"/>
        <v>0.43524096330111206</v>
      </c>
      <c r="G356" s="25">
        <f t="shared" si="43"/>
        <v>751.181711247528</v>
      </c>
      <c r="H356" s="29">
        <f t="shared" si="44"/>
        <v>0.7758219511768034</v>
      </c>
      <c r="I356" s="26">
        <f t="shared" si="45"/>
        <v>1.0914728476294502</v>
      </c>
    </row>
    <row r="357" spans="1:9" ht="12">
      <c r="A357" s="23">
        <v>344</v>
      </c>
      <c r="B357" s="23">
        <f t="shared" si="46"/>
        <v>3440</v>
      </c>
      <c r="C357" s="24">
        <f t="shared" si="47"/>
        <v>57.333333333333336</v>
      </c>
      <c r="D357" s="32">
        <f t="shared" si="48"/>
        <v>593.3228590272345</v>
      </c>
      <c r="E357" s="24">
        <f t="shared" si="41"/>
        <v>938.5428389523846</v>
      </c>
      <c r="F357" s="5">
        <f t="shared" si="42"/>
        <v>0.43398030704395296</v>
      </c>
      <c r="G357" s="25">
        <f t="shared" si="43"/>
        <v>752.3928490333528</v>
      </c>
      <c r="H357" s="29">
        <f t="shared" si="44"/>
        <v>0.7745730992222032</v>
      </c>
      <c r="I357" s="26">
        <f t="shared" si="45"/>
        <v>1.0880570373003928</v>
      </c>
    </row>
    <row r="358" spans="1:9" ht="12">
      <c r="A358" s="23">
        <v>345</v>
      </c>
      <c r="B358" s="23">
        <f t="shared" si="46"/>
        <v>3450</v>
      </c>
      <c r="C358" s="24">
        <f t="shared" si="47"/>
        <v>57.5</v>
      </c>
      <c r="D358" s="32">
        <f t="shared" si="48"/>
        <v>594.4109160645348</v>
      </c>
      <c r="E358" s="24">
        <f t="shared" si="41"/>
        <v>938.9768192594286</v>
      </c>
      <c r="F358" s="5">
        <f t="shared" si="42"/>
        <v>0.43272693257119954</v>
      </c>
      <c r="G358" s="25">
        <f t="shared" si="43"/>
        <v>753.6055596066813</v>
      </c>
      <c r="H358" s="29">
        <f t="shared" si="44"/>
        <v>0.773326647447441</v>
      </c>
      <c r="I358" s="26">
        <f t="shared" si="45"/>
        <v>1.0846544647450798</v>
      </c>
    </row>
    <row r="359" spans="1:9" ht="12">
      <c r="A359" s="23">
        <v>346</v>
      </c>
      <c r="B359" s="23">
        <f t="shared" si="46"/>
        <v>3460</v>
      </c>
      <c r="C359" s="24">
        <f t="shared" si="47"/>
        <v>57.666666666666664</v>
      </c>
      <c r="D359" s="32">
        <f t="shared" si="48"/>
        <v>595.4955705292799</v>
      </c>
      <c r="E359" s="24">
        <f t="shared" si="41"/>
        <v>939.4095461919998</v>
      </c>
      <c r="F359" s="5">
        <f t="shared" si="42"/>
        <v>0.4314807769727622</v>
      </c>
      <c r="G359" s="25">
        <f t="shared" si="43"/>
        <v>754.819824465766</v>
      </c>
      <c r="H359" s="29">
        <f t="shared" si="44"/>
        <v>0.7720826110003935</v>
      </c>
      <c r="I359" s="26">
        <f t="shared" si="45"/>
        <v>1.0812651037147536</v>
      </c>
    </row>
    <row r="360" spans="1:9" ht="12">
      <c r="A360" s="23">
        <v>347</v>
      </c>
      <c r="B360" s="23">
        <f t="shared" si="46"/>
        <v>3470</v>
      </c>
      <c r="C360" s="24">
        <f t="shared" si="47"/>
        <v>57.833333333333336</v>
      </c>
      <c r="D360" s="32">
        <f t="shared" si="48"/>
        <v>596.5768356329946</v>
      </c>
      <c r="E360" s="24">
        <f t="shared" si="41"/>
        <v>939.8410269689725</v>
      </c>
      <c r="F360" s="5">
        <f t="shared" si="42"/>
        <v>0.4302417780615997</v>
      </c>
      <c r="G360" s="25">
        <f t="shared" si="43"/>
        <v>756.035625176964</v>
      </c>
      <c r="H360" s="29">
        <f t="shared" si="44"/>
        <v>0.7708410047105602</v>
      </c>
      <c r="I360" s="26">
        <f t="shared" si="45"/>
        <v>1.0778889274412058</v>
      </c>
    </row>
    <row r="361" spans="1:9" ht="12">
      <c r="A361" s="23">
        <v>348</v>
      </c>
      <c r="B361" s="23">
        <f t="shared" si="46"/>
        <v>3480</v>
      </c>
      <c r="C361" s="24">
        <f t="shared" si="47"/>
        <v>58</v>
      </c>
      <c r="D361" s="32">
        <f t="shared" si="48"/>
        <v>597.6547245604359</v>
      </c>
      <c r="E361" s="24">
        <f t="shared" si="41"/>
        <v>940.2712687470341</v>
      </c>
      <c r="F361" s="5">
        <f t="shared" si="42"/>
        <v>0.429009874362805</v>
      </c>
      <c r="G361" s="25">
        <f t="shared" si="43"/>
        <v>757.2529433760335</v>
      </c>
      <c r="H361" s="29">
        <f t="shared" si="44"/>
        <v>0.7696018430911418</v>
      </c>
      <c r="I361" s="26">
        <f t="shared" si="45"/>
        <v>1.0745259086477743</v>
      </c>
    </row>
    <row r="362" spans="1:9" ht="12">
      <c r="A362" s="23">
        <v>349</v>
      </c>
      <c r="B362" s="23">
        <f t="shared" si="46"/>
        <v>3490</v>
      </c>
      <c r="C362" s="24">
        <f t="shared" si="47"/>
        <v>58.166666666666664</v>
      </c>
      <c r="D362" s="32">
        <f t="shared" si="48"/>
        <v>598.7292504690836</v>
      </c>
      <c r="E362" s="24">
        <f t="shared" si="41"/>
        <v>940.7002786213969</v>
      </c>
      <c r="F362" s="5">
        <f t="shared" si="42"/>
        <v>0.42778500510371487</v>
      </c>
      <c r="G362" s="25">
        <f t="shared" si="43"/>
        <v>758.4717607693863</v>
      </c>
      <c r="H362" s="29">
        <f t="shared" si="44"/>
        <v>0.7683651403411746</v>
      </c>
      <c r="I362" s="26">
        <f t="shared" si="45"/>
        <v>1.0711760195601776</v>
      </c>
    </row>
    <row r="363" spans="1:9" ht="12">
      <c r="A363" s="23">
        <v>350</v>
      </c>
      <c r="B363" s="23">
        <f t="shared" si="46"/>
        <v>3500</v>
      </c>
      <c r="C363" s="24">
        <f t="shared" si="47"/>
        <v>58.333333333333336</v>
      </c>
      <c r="D363" s="32">
        <f t="shared" si="48"/>
        <v>599.8004264886438</v>
      </c>
      <c r="E363" s="24">
        <f t="shared" si="41"/>
        <v>941.1280636265006</v>
      </c>
      <c r="F363" s="5">
        <f t="shared" si="42"/>
        <v>0.4265671102031092</v>
      </c>
      <c r="G363" s="25">
        <f t="shared" si="43"/>
        <v>759.6920591353041</v>
      </c>
      <c r="H363" s="29">
        <f t="shared" si="44"/>
        <v>0.7671309103477036</v>
      </c>
      <c r="I363" s="26">
        <f t="shared" si="45"/>
        <v>1.0678392319173113</v>
      </c>
    </row>
    <row r="364" spans="1:9" ht="12">
      <c r="A364" s="23">
        <v>351</v>
      </c>
      <c r="B364" s="23">
        <f t="shared" si="46"/>
        <v>3510</v>
      </c>
      <c r="C364" s="24">
        <f t="shared" si="47"/>
        <v>58.5</v>
      </c>
      <c r="D364" s="32">
        <f t="shared" si="48"/>
        <v>600.8682657205611</v>
      </c>
      <c r="E364" s="24">
        <f t="shared" si="41"/>
        <v>941.5546307367038</v>
      </c>
      <c r="F364" s="5">
        <f t="shared" si="42"/>
        <v>0.42535613026268493</v>
      </c>
      <c r="G364" s="25">
        <f t="shared" si="43"/>
        <v>760.8139398099152</v>
      </c>
      <c r="H364" s="29">
        <f t="shared" si="44"/>
        <v>0.7659997147975395</v>
      </c>
      <c r="I364" s="26">
        <f t="shared" si="45"/>
        <v>1.0646257661370273</v>
      </c>
    </row>
    <row r="365" spans="1:9" ht="12">
      <c r="A365" s="23">
        <v>352</v>
      </c>
      <c r="B365" s="23">
        <f t="shared" si="46"/>
        <v>3520</v>
      </c>
      <c r="C365" s="24">
        <f t="shared" si="47"/>
        <v>58.666666666666664</v>
      </c>
      <c r="D365" s="32">
        <f t="shared" si="48"/>
        <v>601.9328914866982</v>
      </c>
      <c r="E365" s="24">
        <f t="shared" si="41"/>
        <v>941.9799868669664</v>
      </c>
      <c r="F365" s="5">
        <f t="shared" si="42"/>
        <v>0.42415200655671015</v>
      </c>
      <c r="G365" s="25">
        <f t="shared" si="43"/>
        <v>761.5557896545507</v>
      </c>
      <c r="H365" s="29">
        <f t="shared" si="44"/>
        <v>0.7652535360183443</v>
      </c>
      <c r="I365" s="26">
        <f t="shared" si="45"/>
        <v>1.0618435885928377</v>
      </c>
    </row>
    <row r="366" spans="1:9" ht="12">
      <c r="A366" s="23">
        <v>353</v>
      </c>
      <c r="B366" s="23">
        <f t="shared" si="46"/>
        <v>3530</v>
      </c>
      <c r="C366" s="24">
        <f t="shared" si="47"/>
        <v>58.833333333333336</v>
      </c>
      <c r="D366" s="32">
        <f t="shared" si="48"/>
        <v>602.994735075291</v>
      </c>
      <c r="E366" s="24">
        <f t="shared" si="41"/>
        <v>942.4041388735232</v>
      </c>
      <c r="F366" s="5">
        <f t="shared" si="42"/>
        <v>0.42295468102179257</v>
      </c>
      <c r="G366" s="25">
        <f t="shared" si="43"/>
        <v>762.3073551779709</v>
      </c>
      <c r="H366" s="29">
        <f t="shared" si="44"/>
        <v>0.7644990658293318</v>
      </c>
      <c r="I366" s="26">
        <f t="shared" si="45"/>
        <v>1.0590595522345192</v>
      </c>
    </row>
    <row r="367" spans="1:9" ht="12">
      <c r="A367" s="23">
        <v>354</v>
      </c>
      <c r="B367" s="23">
        <f t="shared" si="46"/>
        <v>3540</v>
      </c>
      <c r="C367" s="24">
        <f t="shared" si="47"/>
        <v>59</v>
      </c>
      <c r="D367" s="32">
        <f t="shared" si="48"/>
        <v>604.0537946275256</v>
      </c>
      <c r="E367" s="24">
        <f t="shared" si="41"/>
        <v>942.827093554545</v>
      </c>
      <c r="F367" s="5">
        <f t="shared" si="42"/>
        <v>0.4217640962496034</v>
      </c>
      <c r="G367" s="25">
        <f t="shared" si="43"/>
        <v>763.0688192610186</v>
      </c>
      <c r="H367" s="29">
        <f t="shared" si="44"/>
        <v>0.7637361745075291</v>
      </c>
      <c r="I367" s="26">
        <f t="shared" si="45"/>
        <v>1.0562735778224748</v>
      </c>
    </row>
    <row r="368" spans="1:9" ht="12">
      <c r="A368" s="23">
        <v>355</v>
      </c>
      <c r="B368" s="23">
        <f t="shared" si="46"/>
        <v>3550</v>
      </c>
      <c r="C368" s="24">
        <f t="shared" si="47"/>
        <v>59.166666666666664</v>
      </c>
      <c r="D368" s="32">
        <f t="shared" si="48"/>
        <v>605.110068205348</v>
      </c>
      <c r="E368" s="24">
        <f t="shared" si="41"/>
        <v>943.2488576507945</v>
      </c>
      <c r="F368" s="5">
        <f t="shared" si="42"/>
        <v>0.4205801954750541</v>
      </c>
      <c r="G368" s="25">
        <f t="shared" si="43"/>
        <v>763.8403692771197</v>
      </c>
      <c r="H368" s="29">
        <f t="shared" si="44"/>
        <v>0.7629647297378632</v>
      </c>
      <c r="I368" s="26">
        <f t="shared" si="45"/>
        <v>1.0534855837087886</v>
      </c>
    </row>
    <row r="369" spans="1:9" ht="12">
      <c r="A369" s="23">
        <v>356</v>
      </c>
      <c r="B369" s="23">
        <f t="shared" si="46"/>
        <v>3560</v>
      </c>
      <c r="C369" s="24">
        <f t="shared" si="47"/>
        <v>59.333333333333336</v>
      </c>
      <c r="D369" s="32">
        <f t="shared" si="48"/>
        <v>606.1635537890569</v>
      </c>
      <c r="E369" s="24">
        <f t="shared" si="41"/>
        <v>943.6694378462696</v>
      </c>
      <c r="F369" s="5">
        <f t="shared" si="42"/>
        <v>0.41940292256970224</v>
      </c>
      <c r="G369" s="25">
        <f t="shared" si="43"/>
        <v>764.6221972275886</v>
      </c>
      <c r="H369" s="29">
        <f t="shared" si="44"/>
        <v>0.7621845965517043</v>
      </c>
      <c r="I369" s="26">
        <f t="shared" si="45"/>
        <v>1.0506954857869004</v>
      </c>
    </row>
    <row r="370" spans="1:9" ht="12">
      <c r="A370" s="23">
        <v>357</v>
      </c>
      <c r="B370" s="23">
        <f t="shared" si="46"/>
        <v>3570</v>
      </c>
      <c r="C370" s="24">
        <f t="shared" si="47"/>
        <v>59.5</v>
      </c>
      <c r="D370" s="32">
        <f t="shared" si="48"/>
        <v>607.2142492748438</v>
      </c>
      <c r="E370" s="24">
        <f t="shared" si="41"/>
        <v>944.0888407688393</v>
      </c>
      <c r="F370" s="5">
        <f t="shared" si="42"/>
        <v>0.41823222203095156</v>
      </c>
      <c r="G370" s="25">
        <f t="shared" si="43"/>
        <v>765.4144998817452</v>
      </c>
      <c r="H370" s="29">
        <f t="shared" si="44"/>
        <v>0.7613956372637651</v>
      </c>
      <c r="I370" s="26">
        <f t="shared" si="45"/>
        <v>1.0479031974399726</v>
      </c>
    </row>
    <row r="371" spans="1:9" ht="12">
      <c r="A371" s="23">
        <v>358</v>
      </c>
      <c r="B371" s="23">
        <f t="shared" si="46"/>
        <v>3580</v>
      </c>
      <c r="C371" s="24">
        <f t="shared" si="47"/>
        <v>59.666666666666664</v>
      </c>
      <c r="D371" s="32">
        <f t="shared" si="48"/>
        <v>608.2621524722838</v>
      </c>
      <c r="E371" s="24">
        <f t="shared" si="41"/>
        <v>944.5070729908703</v>
      </c>
      <c r="F371" s="5">
        <f t="shared" si="42"/>
        <v>0.41706803897488953</v>
      </c>
      <c r="G371" s="25">
        <f t="shared" si="43"/>
        <v>766.217478922042</v>
      </c>
      <c r="H371" s="29">
        <f t="shared" si="44"/>
        <v>0.7605977114073146</v>
      </c>
      <c r="I371" s="26">
        <f t="shared" si="45"/>
        <v>1.0451086294872536</v>
      </c>
    </row>
    <row r="372" spans="1:9" ht="12">
      <c r="A372" s="23">
        <v>359</v>
      </c>
      <c r="B372" s="23">
        <f t="shared" si="46"/>
        <v>3590</v>
      </c>
      <c r="C372" s="24">
        <f t="shared" si="47"/>
        <v>59.833333333333336</v>
      </c>
      <c r="D372" s="32">
        <f t="shared" si="48"/>
        <v>609.307261101771</v>
      </c>
      <c r="E372" s="24">
        <f t="shared" si="41"/>
        <v>944.9241410298451</v>
      </c>
      <c r="F372" s="5">
        <f t="shared" si="42"/>
        <v>0.4159103191268514</v>
      </c>
      <c r="G372" s="25">
        <f t="shared" si="43"/>
        <v>767.0313410944036</v>
      </c>
      <c r="H372" s="29">
        <f t="shared" si="44"/>
        <v>0.7597906756676588</v>
      </c>
      <c r="I372" s="26">
        <f t="shared" si="45"/>
        <v>1.042311690128871</v>
      </c>
    </row>
    <row r="373" spans="1:9" ht="12">
      <c r="A373" s="23">
        <v>360</v>
      </c>
      <c r="B373" s="23">
        <f t="shared" si="46"/>
        <v>3600</v>
      </c>
      <c r="C373" s="24">
        <f t="shared" si="47"/>
        <v>60</v>
      </c>
      <c r="D373" s="32">
        <f t="shared" si="48"/>
        <v>610.3495727918998</v>
      </c>
      <c r="E373" s="24">
        <f t="shared" si="41"/>
        <v>945.340051348972</v>
      </c>
      <c r="F373" s="5">
        <f t="shared" si="42"/>
        <v>0.4147590088123252</v>
      </c>
      <c r="G373" s="25">
        <f t="shared" si="43"/>
        <v>767.8562983639976</v>
      </c>
      <c r="H373" s="29">
        <f t="shared" si="44"/>
        <v>0.7589743838138351</v>
      </c>
      <c r="I373" s="26">
        <f t="shared" si="45"/>
        <v>1.0395122848887843</v>
      </c>
    </row>
    <row r="374" spans="1:9" ht="12">
      <c r="A374" s="23">
        <v>361</v>
      </c>
      <c r="B374" s="23">
        <f t="shared" si="46"/>
        <v>3610</v>
      </c>
      <c r="C374" s="24">
        <f t="shared" si="47"/>
        <v>60.166666666666664</v>
      </c>
      <c r="D374" s="32">
        <f t="shared" si="48"/>
        <v>611.3890850767887</v>
      </c>
      <c r="E374" s="24">
        <f t="shared" si="41"/>
        <v>945.7548103577843</v>
      </c>
      <c r="F374" s="5">
        <f t="shared" si="42"/>
        <v>0.4136140549510401</v>
      </c>
      <c r="G374" s="25">
        <f t="shared" si="43"/>
        <v>768.6925680766593</v>
      </c>
      <c r="H374" s="29">
        <f t="shared" si="44"/>
        <v>0.7581486866284731</v>
      </c>
      <c r="I374" s="26">
        <f t="shared" si="45"/>
        <v>1.0367103165556104</v>
      </c>
    </row>
    <row r="375" spans="1:9" ht="12">
      <c r="A375" s="23">
        <v>362</v>
      </c>
      <c r="B375" s="23">
        <f t="shared" si="46"/>
        <v>3620</v>
      </c>
      <c r="C375" s="24">
        <f t="shared" si="47"/>
        <v>60.333333333333336</v>
      </c>
      <c r="D375" s="32">
        <f t="shared" si="48"/>
        <v>612.4257953933443</v>
      </c>
      <c r="E375" s="24">
        <f t="shared" si="41"/>
        <v>946.1684244127354</v>
      </c>
      <c r="F375" s="5">
        <f t="shared" si="42"/>
        <v>0.41247540504559765</v>
      </c>
      <c r="G375" s="25">
        <f t="shared" si="43"/>
        <v>769.5403731262086</v>
      </c>
      <c r="H375" s="29">
        <f t="shared" si="44"/>
        <v>0.7573134318357693</v>
      </c>
      <c r="I375" s="26">
        <f t="shared" si="45"/>
        <v>1.0339056851219668</v>
      </c>
    </row>
    <row r="376" spans="1:9" ht="12">
      <c r="A376" s="23">
        <v>363</v>
      </c>
      <c r="B376" s="23">
        <f t="shared" si="46"/>
        <v>3630</v>
      </c>
      <c r="C376" s="24">
        <f t="shared" si="47"/>
        <v>60.5</v>
      </c>
      <c r="D376" s="32">
        <f t="shared" si="48"/>
        <v>613.4597010784663</v>
      </c>
      <c r="E376" s="24">
        <f t="shared" si="41"/>
        <v>946.580899817781</v>
      </c>
      <c r="F376" s="5">
        <f t="shared" si="42"/>
        <v>0.41134300717635597</v>
      </c>
      <c r="G376" s="25">
        <f t="shared" si="43"/>
        <v>770.3999421279042</v>
      </c>
      <c r="H376" s="29">
        <f t="shared" si="44"/>
        <v>0.7564684640275219</v>
      </c>
      <c r="I376" s="26">
        <f t="shared" si="45"/>
        <v>1.0310982877213155</v>
      </c>
    </row>
    <row r="377" spans="1:9" ht="12">
      <c r="A377" s="23">
        <v>364</v>
      </c>
      <c r="B377" s="23">
        <f t="shared" si="46"/>
        <v>3640</v>
      </c>
      <c r="C377" s="24">
        <f t="shared" si="47"/>
        <v>60.666666666666664</v>
      </c>
      <c r="D377" s="32">
        <f t="shared" si="48"/>
        <v>614.4907993661876</v>
      </c>
      <c r="E377" s="24">
        <f t="shared" si="41"/>
        <v>946.9922428249573</v>
      </c>
      <c r="F377" s="5">
        <f t="shared" si="42"/>
        <v>0.4102168099914252</v>
      </c>
      <c r="G377" s="25">
        <f t="shared" si="43"/>
        <v>771.271509598294</v>
      </c>
      <c r="H377" s="29">
        <f t="shared" si="44"/>
        <v>0.755613624587173</v>
      </c>
      <c r="I377" s="26">
        <f t="shared" si="45"/>
        <v>1.0282880185631573</v>
      </c>
    </row>
    <row r="378" spans="1:9" ht="12">
      <c r="A378" s="23">
        <v>365</v>
      </c>
      <c r="B378" s="23">
        <f t="shared" si="46"/>
        <v>3650</v>
      </c>
      <c r="C378" s="24">
        <f t="shared" si="47"/>
        <v>60.833333333333336</v>
      </c>
      <c r="D378" s="32">
        <f t="shared" si="48"/>
        <v>615.5190873847507</v>
      </c>
      <c r="E378" s="24">
        <f t="shared" si="41"/>
        <v>947.4024596349487</v>
      </c>
      <c r="F378" s="5">
        <f t="shared" si="42"/>
        <v>0.40909676270030104</v>
      </c>
      <c r="G378" s="25">
        <f t="shared" si="43"/>
        <v>772.1553161417349</v>
      </c>
      <c r="H378" s="29">
        <f t="shared" si="44"/>
        <v>0.7547487516117978</v>
      </c>
      <c r="I378" s="26">
        <f t="shared" si="45"/>
        <v>1.0254747688658106</v>
      </c>
    </row>
    <row r="379" spans="1:9" ht="12">
      <c r="A379" s="23">
        <v>366</v>
      </c>
      <c r="B379" s="23">
        <f t="shared" si="46"/>
        <v>3660</v>
      </c>
      <c r="C379" s="24">
        <f t="shared" si="47"/>
        <v>61</v>
      </c>
      <c r="D379" s="32">
        <f t="shared" si="48"/>
        <v>616.5445621536165</v>
      </c>
      <c r="E379" s="24">
        <f t="shared" si="41"/>
        <v>947.811556397649</v>
      </c>
      <c r="F379" s="5">
        <f t="shared" si="42"/>
        <v>0.4079828150653384</v>
      </c>
      <c r="G379" s="25">
        <f t="shared" si="43"/>
        <v>773.0516086438624</v>
      </c>
      <c r="H379" s="29">
        <f t="shared" si="44"/>
        <v>0.7538736798319893</v>
      </c>
      <c r="I379" s="26">
        <f t="shared" si="45"/>
        <v>1.0226584267871852</v>
      </c>
    </row>
    <row r="380" spans="1:9" ht="12">
      <c r="A380" s="23">
        <v>367</v>
      </c>
      <c r="B380" s="23">
        <f t="shared" si="46"/>
        <v>3670</v>
      </c>
      <c r="C380" s="24">
        <f t="shared" si="47"/>
        <v>61.166666666666664</v>
      </c>
      <c r="D380" s="32">
        <f t="shared" si="48"/>
        <v>617.5672205804037</v>
      </c>
      <c r="E380" s="24">
        <f t="shared" si="41"/>
        <v>948.2195392127144</v>
      </c>
      <c r="F380" s="5">
        <f t="shared" si="42"/>
        <v>0.4068749173948163</v>
      </c>
      <c r="G380" s="25">
        <f t="shared" si="43"/>
        <v>773.9606404723096</v>
      </c>
      <c r="H380" s="29">
        <f t="shared" si="44"/>
        <v>0.752988240529575</v>
      </c>
      <c r="I380" s="26">
        <f t="shared" si="45"/>
        <v>1.0198388773531772</v>
      </c>
    </row>
    <row r="381" spans="1:9" ht="12">
      <c r="A381" s="23">
        <v>368</v>
      </c>
      <c r="B381" s="23">
        <f t="shared" si="46"/>
        <v>3680</v>
      </c>
      <c r="C381" s="24">
        <f t="shared" si="47"/>
        <v>61.333333333333336</v>
      </c>
      <c r="D381" s="32">
        <f t="shared" si="48"/>
        <v>618.5870594577569</v>
      </c>
      <c r="E381" s="24">
        <f t="shared" si="41"/>
        <v>948.6264141301092</v>
      </c>
      <c r="F381" s="5">
        <f t="shared" si="42"/>
        <v>0.40577302053520725</v>
      </c>
      <c r="G381" s="25">
        <f t="shared" si="43"/>
        <v>774.8826716849876</v>
      </c>
      <c r="H381" s="29">
        <f t="shared" si="44"/>
        <v>0.7520922614531066</v>
      </c>
      <c r="I381" s="26">
        <f t="shared" si="45"/>
        <v>1.0170160023837977</v>
      </c>
    </row>
    <row r="382" spans="1:9" ht="12">
      <c r="A382" s="23">
        <v>369</v>
      </c>
      <c r="B382" s="23">
        <f t="shared" si="46"/>
        <v>3690</v>
      </c>
      <c r="C382" s="24">
        <f t="shared" si="47"/>
        <v>61.5</v>
      </c>
      <c r="D382" s="32">
        <f t="shared" si="48"/>
        <v>619.6040754601407</v>
      </c>
      <c r="E382" s="24">
        <f t="shared" si="41"/>
        <v>949.0321871506444</v>
      </c>
      <c r="F382" s="5">
        <f t="shared" si="42"/>
        <v>0.40467707586390134</v>
      </c>
      <c r="G382" s="25">
        <f t="shared" si="43"/>
        <v>775.8179692462534</v>
      </c>
      <c r="H382" s="29">
        <f t="shared" si="44"/>
        <v>0.7511855667310605</v>
      </c>
      <c r="I382" s="26">
        <f t="shared" si="45"/>
        <v>1.0141896804168729</v>
      </c>
    </row>
    <row r="383" spans="1:9" ht="12">
      <c r="A383" s="23">
        <v>370</v>
      </c>
      <c r="B383" s="23">
        <f t="shared" si="46"/>
        <v>3700</v>
      </c>
      <c r="C383" s="24">
        <f t="shared" si="47"/>
        <v>61.666666666666664</v>
      </c>
      <c r="D383" s="32">
        <f t="shared" si="48"/>
        <v>620.6182651405576</v>
      </c>
      <c r="E383" s="24">
        <f t="shared" si="41"/>
        <v>949.4368642265083</v>
      </c>
      <c r="F383" s="5">
        <f t="shared" si="42"/>
        <v>0.40358703528238493</v>
      </c>
      <c r="G383" s="25">
        <f t="shared" si="43"/>
        <v>776.766807251308</v>
      </c>
      <c r="H383" s="29">
        <f t="shared" si="44"/>
        <v>0.7502679767826885</v>
      </c>
      <c r="I383" s="26">
        <f t="shared" si="45"/>
        <v>1.0113597866292288</v>
      </c>
    </row>
    <row r="384" spans="1:9" ht="12">
      <c r="A384" s="23">
        <v>371</v>
      </c>
      <c r="B384" s="23">
        <f t="shared" si="46"/>
        <v>3710</v>
      </c>
      <c r="C384" s="24">
        <f t="shared" si="47"/>
        <v>61.833333333333336</v>
      </c>
      <c r="D384" s="32">
        <f t="shared" si="48"/>
        <v>621.6296249271868</v>
      </c>
      <c r="E384" s="24">
        <f t="shared" si="41"/>
        <v>949.8404512617907</v>
      </c>
      <c r="F384" s="5">
        <f t="shared" si="42"/>
        <v>0.4025028512088511</v>
      </c>
      <c r="G384" s="25">
        <f t="shared" si="43"/>
        <v>777.7294671591857</v>
      </c>
      <c r="H384" s="29">
        <f t="shared" si="44"/>
        <v>0.749339308226447</v>
      </c>
      <c r="I384" s="26">
        <f t="shared" si="45"/>
        <v>1.0085261927553686</v>
      </c>
    </row>
    <row r="385" spans="1:9" ht="12">
      <c r="A385" s="23">
        <v>372</v>
      </c>
      <c r="B385" s="23">
        <f t="shared" si="46"/>
        <v>3720</v>
      </c>
      <c r="C385" s="24">
        <f t="shared" si="47"/>
        <v>62</v>
      </c>
      <c r="D385" s="32">
        <f t="shared" si="48"/>
        <v>622.6381511199421</v>
      </c>
      <c r="E385" s="24">
        <f t="shared" si="41"/>
        <v>950.2429541129995</v>
      </c>
      <c r="F385" s="5">
        <f t="shared" si="42"/>
        <v>0.4014244765717194</v>
      </c>
      <c r="G385" s="25">
        <f t="shared" si="43"/>
        <v>778.7062380347096</v>
      </c>
      <c r="H385" s="29">
        <f t="shared" si="44"/>
        <v>0.7483993737859471</v>
      </c>
      <c r="I385" s="26">
        <f t="shared" si="45"/>
        <v>1.0056887670034413</v>
      </c>
    </row>
    <row r="386" spans="1:9" ht="12">
      <c r="A386" s="23">
        <v>373</v>
      </c>
      <c r="B386" s="23">
        <f t="shared" si="46"/>
        <v>3730</v>
      </c>
      <c r="C386" s="24">
        <f t="shared" si="47"/>
        <v>62.166666666666664</v>
      </c>
      <c r="D386" s="32">
        <f t="shared" si="48"/>
        <v>623.6438398869456</v>
      </c>
      <c r="E386" s="24">
        <f t="shared" si="41"/>
        <v>950.6443785895713</v>
      </c>
      <c r="F386" s="5">
        <f t="shared" si="42"/>
        <v>0.40035186480156426</v>
      </c>
      <c r="G386" s="25">
        <f t="shared" si="43"/>
        <v>779.6974167998121</v>
      </c>
      <c r="H386" s="29">
        <f t="shared" si="44"/>
        <v>0.7474479821933505</v>
      </c>
      <c r="I386" s="26">
        <f t="shared" si="45"/>
        <v>1.0028473739686143</v>
      </c>
    </row>
    <row r="387" spans="1:9" ht="12">
      <c r="A387" s="23">
        <v>374</v>
      </c>
      <c r="B387" s="23">
        <f t="shared" si="46"/>
        <v>3740</v>
      </c>
      <c r="C387" s="24">
        <f t="shared" si="47"/>
        <v>62.333333333333336</v>
      </c>
      <c r="D387" s="32">
        <f t="shared" si="48"/>
        <v>624.6466872609142</v>
      </c>
      <c r="E387" s="24">
        <f t="shared" si="41"/>
        <v>951.0447304543728</v>
      </c>
      <c r="F387" s="5">
        <f t="shared" si="42"/>
        <v>0.399284969827022</v>
      </c>
      <c r="G387" s="25">
        <f t="shared" si="43"/>
        <v>780.7033084946332</v>
      </c>
      <c r="H387" s="29">
        <f t="shared" si="44"/>
        <v>0.7464849380901447</v>
      </c>
      <c r="I387" s="26">
        <f t="shared" si="45"/>
        <v>1.0000018745433243</v>
      </c>
    </row>
    <row r="388" spans="1:9" ht="12">
      <c r="A388" s="23">
        <v>375</v>
      </c>
      <c r="B388" s="23">
        <f t="shared" si="46"/>
        <v>3750</v>
      </c>
      <c r="C388" s="24">
        <f t="shared" si="47"/>
        <v>62.5</v>
      </c>
      <c r="D388" s="32">
        <f t="shared" si="48"/>
        <v>625.6466891354574</v>
      </c>
      <c r="E388" s="24">
        <f t="shared" si="41"/>
        <v>951.4440154241998</v>
      </c>
      <c r="F388" s="5">
        <f t="shared" si="42"/>
        <v>0.39822374606455924</v>
      </c>
      <c r="G388" s="25">
        <f t="shared" si="43"/>
        <v>781.724226548835</v>
      </c>
      <c r="H388" s="29">
        <f t="shared" si="44"/>
        <v>0.7455100419252267</v>
      </c>
      <c r="I388" s="26">
        <f t="shared" si="45"/>
        <v>0.9971521258251145</v>
      </c>
    </row>
    <row r="389" spans="1:9" ht="12">
      <c r="A389" s="23">
        <v>376</v>
      </c>
      <c r="B389" s="23">
        <f t="shared" si="46"/>
        <v>3760</v>
      </c>
      <c r="C389" s="24">
        <f t="shared" si="47"/>
        <v>62.666666666666664</v>
      </c>
      <c r="D389" s="32">
        <f t="shared" si="48"/>
        <v>626.6438412612825</v>
      </c>
      <c r="E389" s="24">
        <f t="shared" si="41"/>
        <v>951.8422391702644</v>
      </c>
      <c r="F389" s="5">
        <f t="shared" si="42"/>
        <v>0.397168148415858</v>
      </c>
      <c r="G389" s="25">
        <f t="shared" si="43"/>
        <v>782.7604930635896</v>
      </c>
      <c r="H389" s="29">
        <f t="shared" si="44"/>
        <v>0.7445230898502225</v>
      </c>
      <c r="I389" s="26">
        <f t="shared" si="45"/>
        <v>0.9942979810208755</v>
      </c>
    </row>
    <row r="390" spans="1:9" ht="12">
      <c r="A390" s="23">
        <v>377</v>
      </c>
      <c r="B390" s="23">
        <f t="shared" si="46"/>
        <v>3770</v>
      </c>
      <c r="C390" s="24">
        <f t="shared" si="47"/>
        <v>62.833333333333336</v>
      </c>
      <c r="D390" s="32">
        <f t="shared" si="48"/>
        <v>627.6381392423034</v>
      </c>
      <c r="E390" s="24">
        <f t="shared" si="41"/>
        <v>952.2394073186803</v>
      </c>
      <c r="F390" s="5">
        <f t="shared" si="42"/>
        <v>0.396118132257925</v>
      </c>
      <c r="G390" s="25">
        <f t="shared" si="43"/>
        <v>783.8124391047226</v>
      </c>
      <c r="H390" s="29">
        <f t="shared" si="44"/>
        <v>0.743523873611967</v>
      </c>
      <c r="I390" s="26">
        <f t="shared" si="45"/>
        <v>0.9914392893485776</v>
      </c>
    </row>
    <row r="391" spans="1:9" ht="12">
      <c r="A391" s="23">
        <v>378</v>
      </c>
      <c r="B391" s="23">
        <f t="shared" si="46"/>
        <v>3780</v>
      </c>
      <c r="C391" s="24">
        <f t="shared" si="47"/>
        <v>63</v>
      </c>
      <c r="D391" s="32">
        <f t="shared" si="48"/>
        <v>628.629578531652</v>
      </c>
      <c r="E391" s="24">
        <f t="shared" si="41"/>
        <v>952.6355254509382</v>
      </c>
      <c r="F391" s="5">
        <f t="shared" si="42"/>
        <v>0.39507365343956735</v>
      </c>
      <c r="G391" s="25">
        <f t="shared" si="43"/>
        <v>784.8804050075166</v>
      </c>
      <c r="H391" s="29">
        <f t="shared" si="44"/>
        <v>0.7425121804420715</v>
      </c>
      <c r="I391" s="26">
        <f t="shared" si="45"/>
        <v>0.9885758959353068</v>
      </c>
    </row>
    <row r="392" spans="1:9" ht="12">
      <c r="A392" s="23">
        <v>379</v>
      </c>
      <c r="B392" s="23">
        <f t="shared" si="46"/>
        <v>3790</v>
      </c>
      <c r="C392" s="24">
        <f t="shared" si="47"/>
        <v>63.166666666666664</v>
      </c>
      <c r="D392" s="32">
        <f t="shared" si="48"/>
        <v>629.6181544275873</v>
      </c>
      <c r="E392" s="24">
        <f t="shared" si="41"/>
        <v>953.0305991043778</v>
      </c>
      <c r="F392" s="5">
        <f t="shared" si="42"/>
        <v>0.39403466827343436</v>
      </c>
      <c r="G392" s="25">
        <f t="shared" si="43"/>
        <v>785.9647406937081</v>
      </c>
      <c r="H392" s="29">
        <f t="shared" si="44"/>
        <v>0.7414877929434993</v>
      </c>
      <c r="I392" s="26">
        <f t="shared" si="45"/>
        <v>0.9857076417123658</v>
      </c>
    </row>
    <row r="393" spans="1:9" ht="12">
      <c r="A393" s="23">
        <v>380</v>
      </c>
      <c r="B393" s="23">
        <f t="shared" si="46"/>
        <v>3800</v>
      </c>
      <c r="C393" s="24">
        <f t="shared" si="47"/>
        <v>63.333333333333336</v>
      </c>
      <c r="D393" s="32">
        <f t="shared" si="48"/>
        <v>630.6038620692997</v>
      </c>
      <c r="E393" s="24">
        <f t="shared" si="41"/>
        <v>953.4246337726512</v>
      </c>
      <c r="F393" s="5">
        <f t="shared" si="42"/>
        <v>0.39300113353056076</v>
      </c>
      <c r="G393" s="25">
        <f t="shared" si="43"/>
        <v>787.0658060012346</v>
      </c>
      <c r="H393" s="29">
        <f t="shared" si="44"/>
        <v>0.7404504889740734</v>
      </c>
      <c r="I393" s="26">
        <f t="shared" si="45"/>
        <v>0.9828343633067803</v>
      </c>
    </row>
    <row r="394" spans="1:9" ht="12">
      <c r="A394" s="23">
        <v>381</v>
      </c>
      <c r="B394" s="23">
        <f t="shared" si="46"/>
        <v>3810</v>
      </c>
      <c r="C394" s="24">
        <f t="shared" si="47"/>
        <v>63.5</v>
      </c>
      <c r="D394" s="32">
        <f t="shared" si="48"/>
        <v>631.5866964326065</v>
      </c>
      <c r="E394" s="24">
        <f t="shared" si="41"/>
        <v>953.8176349061818</v>
      </c>
      <c r="F394" s="5">
        <f t="shared" si="42"/>
        <v>0.39197300643479593</v>
      </c>
      <c r="G394" s="25">
        <f t="shared" si="43"/>
        <v>788.1839710273217</v>
      </c>
      <c r="H394" s="29">
        <f t="shared" si="44"/>
        <v>0.7394000415268349</v>
      </c>
      <c r="I394" s="26">
        <f t="shared" si="45"/>
        <v>0.9799558929293045</v>
      </c>
    </row>
    <row r="395" spans="1:9" ht="12">
      <c r="A395" s="23">
        <v>382</v>
      </c>
      <c r="B395" s="23">
        <f t="shared" si="46"/>
        <v>3820</v>
      </c>
      <c r="C395" s="24">
        <f t="shared" si="47"/>
        <v>63.666666666666664</v>
      </c>
      <c r="D395" s="32">
        <f t="shared" si="48"/>
        <v>632.5666523255358</v>
      </c>
      <c r="E395" s="24">
        <f t="shared" si="41"/>
        <v>954.2096079126165</v>
      </c>
      <c r="F395" s="5">
        <f t="shared" si="42"/>
        <v>0.39095024465564165</v>
      </c>
      <c r="G395" s="25">
        <f t="shared" si="43"/>
        <v>789.3196164855254</v>
      </c>
      <c r="H395" s="29">
        <f t="shared" si="44"/>
        <v>0.7383362186071737</v>
      </c>
      <c r="I395" s="26">
        <f t="shared" si="45"/>
        <v>0.9770720582589448</v>
      </c>
    </row>
    <row r="396" spans="1:9" ht="12">
      <c r="A396" s="23">
        <v>383</v>
      </c>
      <c r="B396" s="23">
        <f t="shared" si="46"/>
        <v>3830</v>
      </c>
      <c r="C396" s="24">
        <f t="shared" si="47"/>
        <v>63.833333333333336</v>
      </c>
      <c r="D396" s="32">
        <f t="shared" si="48"/>
        <v>633.5437243837947</v>
      </c>
      <c r="E396" s="24">
        <f t="shared" si="41"/>
        <v>954.6005581572722</v>
      </c>
      <c r="F396" s="5">
        <f t="shared" si="42"/>
        <v>0.38993280630438676</v>
      </c>
      <c r="G396" s="25">
        <f t="shared" si="43"/>
        <v>790.4731340773831</v>
      </c>
      <c r="H396" s="29">
        <f t="shared" si="44"/>
        <v>0.737258783106645</v>
      </c>
      <c r="I396" s="26">
        <f t="shared" si="45"/>
        <v>0.9741826823234792</v>
      </c>
    </row>
    <row r="397" spans="1:9" ht="12">
      <c r="A397" s="23">
        <v>384</v>
      </c>
      <c r="B397" s="23">
        <f t="shared" si="46"/>
        <v>3840</v>
      </c>
      <c r="C397" s="24">
        <f t="shared" si="47"/>
        <v>64</v>
      </c>
      <c r="D397" s="32">
        <f t="shared" si="48"/>
        <v>634.5179070661181</v>
      </c>
      <c r="E397" s="24">
        <f aca="true" t="shared" si="49" ref="E397:E460">20+345*LOG(8*(B397)/60+1)</f>
        <v>954.9904909635766</v>
      </c>
      <c r="F397" s="5">
        <f aca="true" t="shared" si="50" ref="F397:F460">20+345*LOG(8*(B397+delta_t_p)/60+1)-E397</f>
        <v>0.38892064992603537</v>
      </c>
      <c r="G397" s="25">
        <f aca="true" t="shared" si="51" ref="G397:G460">IF(steel_p&lt;&gt;1,IF(D397&lt;600,425+0.773*D397-0.00169*D397^2+0.00000222*D397^3,IF(D397&lt;735,666+13002/(738-D397),IF(D397&lt;900,545+17820/(D397-731),650))),450+0.28*D397-0.000291*D397^2+0.000000134*D397^3)</f>
        <v>791.6449268793531</v>
      </c>
      <c r="H397" s="29">
        <f aca="true" t="shared" si="52" ref="H397:H460">(ro_p*c_p)/(7850*G397)*dp*fatt_sez_prot</f>
        <v>0.7361674926733962</v>
      </c>
      <c r="I397" s="26">
        <f aca="true" t="shared" si="53" ref="I397:I460">lam_p/dp*fatt_sez_prot/(7850*G397)*(E397-D397)/(1+H397/3)*delta_t_p-(EXP(H397/10)-1)*F397</f>
        <v>0.9712875833764631</v>
      </c>
    </row>
    <row r="398" spans="1:9" ht="12">
      <c r="A398" s="23">
        <v>385</v>
      </c>
      <c r="B398" s="23">
        <f aca="true" t="shared" si="54" ref="B398:B461">B397+delta_t_p</f>
        <v>3850</v>
      </c>
      <c r="C398" s="24">
        <f aca="true" t="shared" si="55" ref="C398:C461">B398/60</f>
        <v>64.16666666666667</v>
      </c>
      <c r="D398" s="32">
        <f t="shared" si="48"/>
        <v>635.4891946494946</v>
      </c>
      <c r="E398" s="24">
        <f t="shared" si="49"/>
        <v>955.3794116135026</v>
      </c>
      <c r="F398" s="5">
        <f t="shared" si="50"/>
        <v>0.3879137344955552</v>
      </c>
      <c r="G398" s="25">
        <f t="shared" si="51"/>
        <v>792.8354097457678</v>
      </c>
      <c r="H398" s="29">
        <f t="shared" si="52"/>
        <v>0.7350620995791091</v>
      </c>
      <c r="I398" s="26">
        <f t="shared" si="53"/>
        <v>0.968386574769916</v>
      </c>
    </row>
    <row r="399" spans="1:9" ht="12">
      <c r="A399" s="23">
        <v>386</v>
      </c>
      <c r="B399" s="23">
        <f t="shared" si="54"/>
        <v>3860</v>
      </c>
      <c r="C399" s="24">
        <f t="shared" si="55"/>
        <v>64.33333333333333</v>
      </c>
      <c r="D399" s="32">
        <f aca="true" t="shared" si="56" ref="D399:D462">D398+IF(AND(I398&lt;0,F398&gt;0),0,I398)</f>
        <v>636.4575812242646</v>
      </c>
      <c r="E399" s="24">
        <f t="shared" si="49"/>
        <v>955.7673253479982</v>
      </c>
      <c r="F399" s="5">
        <f t="shared" si="50"/>
        <v>0.38691201941196596</v>
      </c>
      <c r="G399" s="25">
        <f t="shared" si="51"/>
        <v>794.0450097285545</v>
      </c>
      <c r="H399" s="29">
        <f t="shared" si="52"/>
        <v>0.733942350582384</v>
      </c>
      <c r="I399" s="26">
        <f t="shared" si="53"/>
        <v>0.9654794648230764</v>
      </c>
    </row>
    <row r="400" spans="1:9" ht="12">
      <c r="A400" s="23">
        <v>387</v>
      </c>
      <c r="B400" s="23">
        <f t="shared" si="54"/>
        <v>3870</v>
      </c>
      <c r="C400" s="24">
        <f t="shared" si="55"/>
        <v>64.5</v>
      </c>
      <c r="D400" s="32">
        <f t="shared" si="56"/>
        <v>637.4230606890876</v>
      </c>
      <c r="E400" s="24">
        <f t="shared" si="49"/>
        <v>956.1542373674101</v>
      </c>
      <c r="F400" s="5">
        <f t="shared" si="50"/>
        <v>0.385915464491859</v>
      </c>
      <c r="G400" s="25">
        <f t="shared" si="51"/>
        <v>795.2741665145234</v>
      </c>
      <c r="H400" s="29">
        <f t="shared" si="52"/>
        <v>0.7328079867884714</v>
      </c>
      <c r="I400" s="26">
        <f t="shared" si="53"/>
        <v>0.9625660566869713</v>
      </c>
    </row>
    <row r="401" spans="1:9" ht="12">
      <c r="A401" s="23">
        <v>388</v>
      </c>
      <c r="B401" s="23">
        <f t="shared" si="54"/>
        <v>3880</v>
      </c>
      <c r="C401" s="24">
        <f t="shared" si="55"/>
        <v>64.66666666666667</v>
      </c>
      <c r="D401" s="32">
        <f t="shared" si="56"/>
        <v>638.3856267457746</v>
      </c>
      <c r="E401" s="24">
        <f t="shared" si="49"/>
        <v>956.540152831902</v>
      </c>
      <c r="F401" s="5">
        <f t="shared" si="50"/>
        <v>0.38492402996485</v>
      </c>
      <c r="G401" s="25">
        <f t="shared" si="51"/>
        <v>796.5233328810658</v>
      </c>
      <c r="H401" s="29">
        <f t="shared" si="52"/>
        <v>0.7316587435052662</v>
      </c>
      <c r="I401" s="26">
        <f t="shared" si="53"/>
        <v>0.9596461482044586</v>
      </c>
    </row>
    <row r="402" spans="1:9" ht="12">
      <c r="A402" s="23">
        <v>389</v>
      </c>
      <c r="B402" s="23">
        <f t="shared" si="54"/>
        <v>3890</v>
      </c>
      <c r="C402" s="24">
        <f t="shared" si="55"/>
        <v>64.83333333333333</v>
      </c>
      <c r="D402" s="32">
        <f t="shared" si="56"/>
        <v>639.3452728939791</v>
      </c>
      <c r="E402" s="24">
        <f t="shared" si="49"/>
        <v>956.9250768618668</v>
      </c>
      <c r="F402" s="5">
        <f t="shared" si="50"/>
        <v>0.3839376764691451</v>
      </c>
      <c r="G402" s="25">
        <f t="shared" si="51"/>
        <v>797.792975171146</v>
      </c>
      <c r="H402" s="29">
        <f t="shared" si="52"/>
        <v>0.730494350095482</v>
      </c>
      <c r="I402" s="26">
        <f t="shared" si="53"/>
        <v>0.9567195317657712</v>
      </c>
    </row>
    <row r="403" spans="1:9" ht="12">
      <c r="A403" s="23">
        <v>390</v>
      </c>
      <c r="B403" s="23">
        <f t="shared" si="54"/>
        <v>3900</v>
      </c>
      <c r="C403" s="24">
        <f t="shared" si="55"/>
        <v>65</v>
      </c>
      <c r="D403" s="32">
        <f t="shared" si="56"/>
        <v>640.3019924257449</v>
      </c>
      <c r="E403" s="24">
        <f t="shared" si="49"/>
        <v>957.309014538336</v>
      </c>
      <c r="F403" s="5">
        <f t="shared" si="50"/>
        <v>0.38295636504403774</v>
      </c>
      <c r="G403" s="25">
        <f t="shared" si="51"/>
        <v>799.0835737885224</v>
      </c>
      <c r="H403" s="29">
        <f t="shared" si="52"/>
        <v>0.729314529824913</v>
      </c>
      <c r="I403" s="26">
        <f t="shared" si="53"/>
        <v>0.9537859941596418</v>
      </c>
    </row>
    <row r="404" spans="1:9" ht="12">
      <c r="A404" s="23">
        <v>391</v>
      </c>
      <c r="B404" s="23">
        <f t="shared" si="54"/>
        <v>3910</v>
      </c>
      <c r="C404" s="24">
        <f t="shared" si="55"/>
        <v>65.16666666666667</v>
      </c>
      <c r="D404" s="32">
        <f t="shared" si="56"/>
        <v>641.2557784199045</v>
      </c>
      <c r="E404" s="24">
        <f t="shared" si="49"/>
        <v>957.69197090338</v>
      </c>
      <c r="F404" s="5">
        <f t="shared" si="50"/>
        <v>0.38198005712717986</v>
      </c>
      <c r="G404" s="25">
        <f t="shared" si="51"/>
        <v>800.3956237141823</v>
      </c>
      <c r="H404" s="29">
        <f t="shared" si="52"/>
        <v>0.7281189997066958</v>
      </c>
      <c r="I404" s="26">
        <f t="shared" si="53"/>
        <v>0.9508453164192713</v>
      </c>
    </row>
    <row r="405" spans="1:9" ht="12">
      <c r="A405" s="23">
        <v>392</v>
      </c>
      <c r="B405" s="23">
        <f t="shared" si="54"/>
        <v>3920</v>
      </c>
      <c r="C405" s="24">
        <f t="shared" si="55"/>
        <v>65.33333333333333</v>
      </c>
      <c r="D405" s="32">
        <f t="shared" si="56"/>
        <v>642.2066237363238</v>
      </c>
      <c r="E405" s="24">
        <f t="shared" si="49"/>
        <v>958.0739509605072</v>
      </c>
      <c r="F405" s="5">
        <f t="shared" si="50"/>
        <v>0.38100871454798835</v>
      </c>
      <c r="G405" s="25">
        <f t="shared" si="51"/>
        <v>801.7296350450299</v>
      </c>
      <c r="H405" s="29">
        <f t="shared" si="52"/>
        <v>0.7269074703414885</v>
      </c>
      <c r="I405" s="26">
        <f t="shared" si="53"/>
        <v>0.9478972736636556</v>
      </c>
    </row>
    <row r="406" spans="1:9" ht="12">
      <c r="A406" s="23">
        <v>393</v>
      </c>
      <c r="B406" s="23">
        <f t="shared" si="54"/>
        <v>3930</v>
      </c>
      <c r="C406" s="24">
        <f t="shared" si="55"/>
        <v>65.5</v>
      </c>
      <c r="D406" s="32">
        <f t="shared" si="56"/>
        <v>643.1545210099874</v>
      </c>
      <c r="E406" s="24">
        <f t="shared" si="49"/>
        <v>958.4549596750552</v>
      </c>
      <c r="F406" s="5">
        <f t="shared" si="50"/>
        <v>0.38004229952275637</v>
      </c>
      <c r="G406" s="25">
        <f t="shared" si="51"/>
        <v>803.0861335559193</v>
      </c>
      <c r="H406" s="29">
        <f t="shared" si="52"/>
        <v>0.725679645753475</v>
      </c>
      <c r="I406" s="26">
        <f t="shared" si="53"/>
        <v>0.9449416349336891</v>
      </c>
    </row>
    <row r="407" spans="1:9" ht="12">
      <c r="A407" s="23">
        <v>394</v>
      </c>
      <c r="B407" s="23">
        <f t="shared" si="54"/>
        <v>3940</v>
      </c>
      <c r="C407" s="24">
        <f t="shared" si="55"/>
        <v>65.66666666666667</v>
      </c>
      <c r="D407" s="32">
        <f t="shared" si="56"/>
        <v>644.0994626449211</v>
      </c>
      <c r="E407" s="24">
        <f t="shared" si="49"/>
        <v>958.835001974578</v>
      </c>
      <c r="F407" s="5">
        <f t="shared" si="50"/>
        <v>0.3790807746512428</v>
      </c>
      <c r="G407" s="25">
        <f t="shared" si="51"/>
        <v>804.4656612861944</v>
      </c>
      <c r="H407" s="29">
        <f t="shared" si="52"/>
        <v>0.724435223222111</v>
      </c>
      <c r="I407" s="26">
        <f t="shared" si="53"/>
        <v>0.9419781630229022</v>
      </c>
    </row>
    <row r="408" spans="1:9" ht="12">
      <c r="A408" s="23">
        <v>395</v>
      </c>
      <c r="B408" s="23">
        <f t="shared" si="54"/>
        <v>3950</v>
      </c>
      <c r="C408" s="24">
        <f t="shared" si="55"/>
        <v>65.83333333333333</v>
      </c>
      <c r="D408" s="32">
        <f t="shared" si="56"/>
        <v>645.041440807944</v>
      </c>
      <c r="E408" s="24">
        <f t="shared" si="49"/>
        <v>959.2140827492292</v>
      </c>
      <c r="F408" s="5">
        <f t="shared" si="50"/>
        <v>0.378124102909851</v>
      </c>
      <c r="G408" s="25">
        <f t="shared" si="51"/>
        <v>805.8687771519496</v>
      </c>
      <c r="H408" s="29">
        <f t="shared" si="52"/>
        <v>0.7231738931095247</v>
      </c>
      <c r="I408" s="26">
        <f t="shared" si="53"/>
        <v>0.9390066143030552</v>
      </c>
    </row>
    <row r="409" spans="1:9" ht="12">
      <c r="A409" s="23">
        <v>396</v>
      </c>
      <c r="B409" s="23">
        <f t="shared" si="54"/>
        <v>3960</v>
      </c>
      <c r="C409" s="24">
        <f t="shared" si="55"/>
        <v>66</v>
      </c>
      <c r="D409" s="32">
        <f t="shared" si="56"/>
        <v>645.980447422247</v>
      </c>
      <c r="E409" s="24">
        <f t="shared" si="49"/>
        <v>959.592206852139</v>
      </c>
      <c r="F409" s="5">
        <f t="shared" si="50"/>
        <v>0.37717224764799084</v>
      </c>
      <c r="G409" s="25">
        <f t="shared" si="51"/>
        <v>807.2960575853031</v>
      </c>
      <c r="H409" s="29">
        <f t="shared" si="52"/>
        <v>0.7218953386834885</v>
      </c>
      <c r="I409" s="26">
        <f t="shared" si="53"/>
        <v>0.9360267385439109</v>
      </c>
    </row>
    <row r="410" spans="1:9" ht="12">
      <c r="A410" s="23">
        <v>397</v>
      </c>
      <c r="B410" s="23">
        <f t="shared" si="54"/>
        <v>3970</v>
      </c>
      <c r="C410" s="24">
        <f t="shared" si="55"/>
        <v>66.16666666666667</v>
      </c>
      <c r="D410" s="32">
        <f t="shared" si="56"/>
        <v>646.9164741607909</v>
      </c>
      <c r="E410" s="24">
        <f t="shared" si="49"/>
        <v>959.969379099787</v>
      </c>
      <c r="F410" s="5">
        <f t="shared" si="50"/>
        <v>0.3762251725834176</v>
      </c>
      <c r="G410" s="25">
        <f t="shared" si="51"/>
        <v>808.7480972020406</v>
      </c>
      <c r="H410" s="29">
        <f t="shared" si="52"/>
        <v>0.72059923593588</v>
      </c>
      <c r="I410" s="26">
        <f t="shared" si="53"/>
        <v>0.9330382787273479</v>
      </c>
    </row>
    <row r="411" spans="1:9" ht="12">
      <c r="A411" s="23">
        <v>398</v>
      </c>
      <c r="B411" s="23">
        <f t="shared" si="54"/>
        <v>3980</v>
      </c>
      <c r="C411" s="24">
        <f t="shared" si="55"/>
        <v>66.33333333333333</v>
      </c>
      <c r="D411" s="32">
        <f t="shared" si="56"/>
        <v>647.8495124395183</v>
      </c>
      <c r="E411" s="24">
        <f t="shared" si="49"/>
        <v>960.3456042723705</v>
      </c>
      <c r="F411" s="5">
        <f t="shared" si="50"/>
        <v>0.3752828417970022</v>
      </c>
      <c r="G411" s="25">
        <f t="shared" si="51"/>
        <v>810.2255094990695</v>
      </c>
      <c r="H411" s="29">
        <f t="shared" si="52"/>
        <v>0.7192852533965505</v>
      </c>
      <c r="I411" s="26">
        <f t="shared" si="53"/>
        <v>0.9300409708556022</v>
      </c>
    </row>
    <row r="412" spans="1:9" ht="12">
      <c r="A412" s="23">
        <v>399</v>
      </c>
      <c r="B412" s="23">
        <f t="shared" si="54"/>
        <v>3990</v>
      </c>
      <c r="C412" s="24">
        <f t="shared" si="55"/>
        <v>66.5</v>
      </c>
      <c r="D412" s="32">
        <f t="shared" si="56"/>
        <v>648.779553410374</v>
      </c>
      <c r="E412" s="24">
        <f t="shared" si="49"/>
        <v>960.7208871141675</v>
      </c>
      <c r="F412" s="5">
        <f t="shared" si="50"/>
        <v>0.37434521972897983</v>
      </c>
      <c r="G412" s="25">
        <f t="shared" si="51"/>
        <v>811.7289275831959</v>
      </c>
      <c r="H412" s="29">
        <f t="shared" si="52"/>
        <v>0.7179530519425238</v>
      </c>
      <c r="I412" s="26">
        <f t="shared" si="53"/>
        <v>0.9270345437533157</v>
      </c>
    </row>
    <row r="413" spans="1:9" ht="12">
      <c r="A413" s="23">
        <v>400</v>
      </c>
      <c r="B413" s="23">
        <f t="shared" si="54"/>
        <v>4000</v>
      </c>
      <c r="C413" s="24">
        <f t="shared" si="55"/>
        <v>66.66666666666667</v>
      </c>
      <c r="D413" s="32">
        <f t="shared" si="56"/>
        <v>649.7065879541273</v>
      </c>
      <c r="E413" s="24">
        <f t="shared" si="49"/>
        <v>961.0952323338964</v>
      </c>
      <c r="F413" s="5">
        <f t="shared" si="50"/>
        <v>0.3734122711739474</v>
      </c>
      <c r="G413" s="25">
        <f t="shared" si="51"/>
        <v>813.259004932835</v>
      </c>
      <c r="H413" s="29">
        <f t="shared" si="52"/>
        <v>0.7166022846024532</v>
      </c>
      <c r="I413" s="26">
        <f t="shared" si="53"/>
        <v>0.9240187188634117</v>
      </c>
    </row>
    <row r="414" spans="1:9" ht="12">
      <c r="A414" s="23">
        <v>401</v>
      </c>
      <c r="B414" s="23">
        <f t="shared" si="54"/>
        <v>4010</v>
      </c>
      <c r="C414" s="24">
        <f t="shared" si="55"/>
        <v>66.83333333333333</v>
      </c>
      <c r="D414" s="32">
        <f t="shared" si="56"/>
        <v>650.6306066729907</v>
      </c>
      <c r="E414" s="24">
        <f t="shared" si="49"/>
        <v>961.4686446050704</v>
      </c>
      <c r="F414" s="5">
        <f t="shared" si="50"/>
        <v>0.37248396127620254</v>
      </c>
      <c r="G414" s="25">
        <f t="shared" si="51"/>
        <v>814.816416194349</v>
      </c>
      <c r="H414" s="29">
        <f t="shared" si="52"/>
        <v>0.7152325963562604</v>
      </c>
      <c r="I414" s="26">
        <f t="shared" si="53"/>
        <v>0.9209932100365033</v>
      </c>
    </row>
    <row r="415" spans="1:9" ht="12">
      <c r="A415" s="23">
        <v>402</v>
      </c>
      <c r="B415" s="23">
        <f t="shared" si="54"/>
        <v>4020</v>
      </c>
      <c r="C415" s="24">
        <f t="shared" si="55"/>
        <v>67</v>
      </c>
      <c r="D415" s="32">
        <f t="shared" si="56"/>
        <v>651.5515998830272</v>
      </c>
      <c r="E415" s="24">
        <f t="shared" si="49"/>
        <v>961.8411285663466</v>
      </c>
      <c r="F415" s="5">
        <f t="shared" si="50"/>
        <v>0.37156025552678784</v>
      </c>
      <c r="G415" s="25">
        <f t="shared" si="51"/>
        <v>816.4018580148049</v>
      </c>
      <c r="H415" s="29">
        <f t="shared" si="52"/>
        <v>0.7138436239298944</v>
      </c>
      <c r="I415" s="26">
        <f t="shared" si="53"/>
        <v>0.9179577233135482</v>
      </c>
    </row>
    <row r="416" spans="1:9" ht="12">
      <c r="A416" s="23">
        <v>403</v>
      </c>
      <c r="B416" s="23">
        <f t="shared" si="54"/>
        <v>4030</v>
      </c>
      <c r="C416" s="24">
        <f t="shared" si="55"/>
        <v>67.16666666666667</v>
      </c>
      <c r="D416" s="32">
        <f t="shared" si="56"/>
        <v>652.4695576063407</v>
      </c>
      <c r="E416" s="24">
        <f t="shared" si="49"/>
        <v>962.2126888218734</v>
      </c>
      <c r="F416" s="5">
        <f t="shared" si="50"/>
        <v>0.3706411197571242</v>
      </c>
      <c r="G416" s="25">
        <f t="shared" si="51"/>
        <v>818.0160499130528</v>
      </c>
      <c r="H416" s="29">
        <f t="shared" si="52"/>
        <v>0.7124349955851497</v>
      </c>
      <c r="I416" s="26">
        <f t="shared" si="53"/>
        <v>0.9149119567019488</v>
      </c>
    </row>
    <row r="417" spans="1:9" ht="12">
      <c r="A417" s="23">
        <v>404</v>
      </c>
      <c r="B417" s="23">
        <f t="shared" si="54"/>
        <v>4040</v>
      </c>
      <c r="C417" s="24">
        <f t="shared" si="55"/>
        <v>67.33333333333333</v>
      </c>
      <c r="D417" s="32">
        <f t="shared" si="56"/>
        <v>653.3844695630427</v>
      </c>
      <c r="E417" s="24">
        <f t="shared" si="49"/>
        <v>962.5833299416305</v>
      </c>
      <c r="F417" s="5">
        <f t="shared" si="50"/>
        <v>0.3697265201359414</v>
      </c>
      <c r="G417" s="25">
        <f t="shared" si="51"/>
        <v>819.6597351911316</v>
      </c>
      <c r="H417" s="29">
        <f t="shared" si="52"/>
        <v>0.7110063309044838</v>
      </c>
      <c r="I417" s="26">
        <f t="shared" si="53"/>
        <v>0.9118555999444039</v>
      </c>
    </row>
    <row r="418" spans="1:9" ht="12">
      <c r="A418" s="23">
        <v>405</v>
      </c>
      <c r="B418" s="23">
        <f t="shared" si="54"/>
        <v>4050</v>
      </c>
      <c r="C418" s="24">
        <f t="shared" si="55"/>
        <v>67.5</v>
      </c>
      <c r="D418" s="32">
        <f t="shared" si="56"/>
        <v>654.296325162987</v>
      </c>
      <c r="E418" s="24">
        <f t="shared" si="49"/>
        <v>962.9530564617664</v>
      </c>
      <c r="F418" s="5">
        <f t="shared" si="50"/>
        <v>0.3688164231664359</v>
      </c>
      <c r="G418" s="25">
        <f t="shared" si="51"/>
        <v>821.3336818881295</v>
      </c>
      <c r="H418" s="29">
        <f t="shared" si="52"/>
        <v>0.7095572405707891</v>
      </c>
      <c r="I418" s="26">
        <f t="shared" si="53"/>
        <v>0.908788334280559</v>
      </c>
    </row>
    <row r="419" spans="1:9" ht="12">
      <c r="A419" s="23">
        <v>406</v>
      </c>
      <c r="B419" s="23">
        <f t="shared" si="54"/>
        <v>4060</v>
      </c>
      <c r="C419" s="24">
        <f t="shared" si="55"/>
        <v>67.66666666666667</v>
      </c>
      <c r="D419" s="32">
        <f t="shared" si="56"/>
        <v>655.2051134972676</v>
      </c>
      <c r="E419" s="24">
        <f t="shared" si="49"/>
        <v>963.3218728849329</v>
      </c>
      <c r="F419" s="5">
        <f t="shared" si="50"/>
        <v>0.3679107956786538</v>
      </c>
      <c r="G419" s="25">
        <f t="shared" si="51"/>
        <v>823.0386837787489</v>
      </c>
      <c r="H419" s="29">
        <f t="shared" si="52"/>
        <v>0.7080873261420753</v>
      </c>
      <c r="I419" s="26">
        <f t="shared" si="53"/>
        <v>0.9057098322016364</v>
      </c>
    </row>
    <row r="420" spans="1:9" ht="12">
      <c r="A420" s="23">
        <v>407</v>
      </c>
      <c r="B420" s="23">
        <f t="shared" si="54"/>
        <v>4070</v>
      </c>
      <c r="C420" s="24">
        <f t="shared" si="55"/>
        <v>67.83333333333333</v>
      </c>
      <c r="D420" s="32">
        <f t="shared" si="56"/>
        <v>656.1108233294692</v>
      </c>
      <c r="E420" s="24">
        <f t="shared" si="49"/>
        <v>963.6897836806115</v>
      </c>
      <c r="F420" s="5">
        <f t="shared" si="50"/>
        <v>0.367009604830173</v>
      </c>
      <c r="G420" s="25">
        <f t="shared" si="51"/>
        <v>824.7755614189609</v>
      </c>
      <c r="H420" s="29">
        <f t="shared" si="52"/>
        <v>0.7065961798210352</v>
      </c>
      <c r="I420" s="26">
        <f t="shared" si="53"/>
        <v>0.9026197571968739</v>
      </c>
    </row>
    <row r="421" spans="1:9" ht="12">
      <c r="A421" s="23">
        <v>408</v>
      </c>
      <c r="B421" s="23">
        <f t="shared" si="54"/>
        <v>4080</v>
      </c>
      <c r="C421" s="24">
        <f t="shared" si="55"/>
        <v>68</v>
      </c>
      <c r="D421" s="32">
        <f t="shared" si="56"/>
        <v>657.0134430866661</v>
      </c>
      <c r="E421" s="24">
        <f t="shared" si="49"/>
        <v>964.0567932854417</v>
      </c>
      <c r="F421" s="5">
        <f t="shared" si="50"/>
        <v>0.36611281809700813</v>
      </c>
      <c r="G421" s="25">
        <f t="shared" si="51"/>
        <v>826.5451632412751</v>
      </c>
      <c r="H421" s="29">
        <f t="shared" si="52"/>
        <v>0.7050833842194637</v>
      </c>
      <c r="I421" s="26">
        <f t="shared" si="53"/>
        <v>0.8995177634929383</v>
      </c>
    </row>
    <row r="422" spans="1:9" ht="12">
      <c r="A422" s="23">
        <v>409</v>
      </c>
      <c r="B422" s="23">
        <f t="shared" si="54"/>
        <v>4090</v>
      </c>
      <c r="C422" s="24">
        <f t="shared" si="55"/>
        <v>68.16666666666667</v>
      </c>
      <c r="D422" s="32">
        <f t="shared" si="56"/>
        <v>657.912960850159</v>
      </c>
      <c r="E422" s="24">
        <f t="shared" si="49"/>
        <v>964.4229061035387</v>
      </c>
      <c r="F422" s="5">
        <f t="shared" si="50"/>
        <v>0.3652204032740656</v>
      </c>
      <c r="G422" s="25">
        <f t="shared" si="51"/>
        <v>828.348366702302</v>
      </c>
      <c r="H422" s="29">
        <f t="shared" si="52"/>
        <v>0.703548512117526</v>
      </c>
      <c r="I422" s="26">
        <f t="shared" si="53"/>
        <v>0.8964034957846722</v>
      </c>
    </row>
    <row r="423" spans="1:9" ht="12">
      <c r="A423" s="23">
        <v>410</v>
      </c>
      <c r="B423" s="23">
        <f t="shared" si="54"/>
        <v>4100</v>
      </c>
      <c r="C423" s="24">
        <f t="shared" si="55"/>
        <v>68.33333333333333</v>
      </c>
      <c r="D423" s="32">
        <f t="shared" si="56"/>
        <v>658.8093643459437</v>
      </c>
      <c r="E423" s="24">
        <f t="shared" si="49"/>
        <v>964.7881265068128</v>
      </c>
      <c r="F423" s="5">
        <f t="shared" si="50"/>
        <v>0.3643323284688904</v>
      </c>
      <c r="G423" s="25">
        <f t="shared" si="51"/>
        <v>830.1860794854474</v>
      </c>
      <c r="H423" s="29">
        <f t="shared" si="52"/>
        <v>0.7019911262178701</v>
      </c>
      <c r="I423" s="26">
        <f t="shared" si="53"/>
        <v>0.8932765889582064</v>
      </c>
    </row>
    <row r="424" spans="1:9" ht="12">
      <c r="A424" s="23">
        <v>411</v>
      </c>
      <c r="B424" s="23">
        <f t="shared" si="54"/>
        <v>4110</v>
      </c>
      <c r="C424" s="24">
        <f t="shared" si="55"/>
        <v>68.5</v>
      </c>
      <c r="D424" s="32">
        <f t="shared" si="56"/>
        <v>659.7026409349019</v>
      </c>
      <c r="E424" s="24">
        <f t="shared" si="49"/>
        <v>965.1524588352817</v>
      </c>
      <c r="F424" s="5">
        <f t="shared" si="50"/>
        <v>0.363448562098597</v>
      </c>
      <c r="G424" s="25">
        <f t="shared" si="51"/>
        <v>832.059240761746</v>
      </c>
      <c r="H424" s="29">
        <f t="shared" si="52"/>
        <v>0.7004107788946041</v>
      </c>
      <c r="I424" s="26">
        <f t="shared" si="53"/>
        <v>0.8901366678055067</v>
      </c>
    </row>
    <row r="425" spans="1:9" ht="12">
      <c r="A425" s="23">
        <v>412</v>
      </c>
      <c r="B425" s="23">
        <f t="shared" si="54"/>
        <v>4120</v>
      </c>
      <c r="C425" s="24">
        <f t="shared" si="55"/>
        <v>68.66666666666667</v>
      </c>
      <c r="D425" s="32">
        <f t="shared" si="56"/>
        <v>660.5927776027073</v>
      </c>
      <c r="E425" s="24">
        <f t="shared" si="49"/>
        <v>965.5159073973803</v>
      </c>
      <c r="F425" s="5">
        <f t="shared" si="50"/>
        <v>0.36256907288566254</v>
      </c>
      <c r="G425" s="25">
        <f t="shared" si="51"/>
        <v>833.9688225120289</v>
      </c>
      <c r="H425" s="29">
        <f t="shared" si="52"/>
        <v>0.6988070119371657</v>
      </c>
      <c r="I425" s="26">
        <f t="shared" si="53"/>
        <v>0.8869833467304982</v>
      </c>
    </row>
    <row r="426" spans="1:9" ht="12">
      <c r="A426" s="23">
        <v>413</v>
      </c>
      <c r="B426" s="23">
        <f t="shared" si="54"/>
        <v>4130</v>
      </c>
      <c r="C426" s="24">
        <f t="shared" si="55"/>
        <v>68.83333333333333</v>
      </c>
      <c r="D426" s="32">
        <f t="shared" si="56"/>
        <v>661.4797609494378</v>
      </c>
      <c r="E426" s="24">
        <f t="shared" si="49"/>
        <v>965.8784764702659</v>
      </c>
      <c r="F426" s="5">
        <f t="shared" si="50"/>
        <v>0.3616938298549712</v>
      </c>
      <c r="G426" s="25">
        <f t="shared" si="51"/>
        <v>835.9158309138147</v>
      </c>
      <c r="H426" s="29">
        <f t="shared" si="52"/>
        <v>0.697179356289131</v>
      </c>
      <c r="I426" s="26">
        <f t="shared" si="53"/>
        <v>0.8838162294464015</v>
      </c>
    </row>
    <row r="427" spans="1:9" ht="12">
      <c r="A427" s="23">
        <v>414</v>
      </c>
      <c r="B427" s="23">
        <f t="shared" si="54"/>
        <v>4140</v>
      </c>
      <c r="C427" s="24">
        <f t="shared" si="55"/>
        <v>69</v>
      </c>
      <c r="D427" s="32">
        <f t="shared" si="56"/>
        <v>662.3635771788843</v>
      </c>
      <c r="E427" s="24">
        <f t="shared" si="49"/>
        <v>966.2401703001209</v>
      </c>
      <c r="F427" s="5">
        <f t="shared" si="50"/>
        <v>0.3608228023297215</v>
      </c>
      <c r="G427" s="25">
        <f t="shared" si="51"/>
        <v>837.9013077965154</v>
      </c>
      <c r="H427" s="29">
        <f t="shared" si="52"/>
        <v>0.6955273317820343</v>
      </c>
      <c r="I427" s="26">
        <f t="shared" si="53"/>
        <v>0.8806349086642996</v>
      </c>
    </row>
    <row r="428" spans="1:9" ht="12">
      <c r="A428" s="23">
        <v>415</v>
      </c>
      <c r="B428" s="23">
        <f t="shared" si="54"/>
        <v>4150</v>
      </c>
      <c r="C428" s="24">
        <f t="shared" si="55"/>
        <v>69.16666666666667</v>
      </c>
      <c r="D428" s="32">
        <f t="shared" si="56"/>
        <v>663.2442120875486</v>
      </c>
      <c r="E428" s="24">
        <f t="shared" si="49"/>
        <v>966.6009931024506</v>
      </c>
      <c r="F428" s="5">
        <f t="shared" si="50"/>
        <v>0.3599559599275608</v>
      </c>
      <c r="G428" s="25">
        <f t="shared" si="51"/>
        <v>839.9263321687814</v>
      </c>
      <c r="H428" s="29">
        <f t="shared" si="52"/>
        <v>0.6938504468642832</v>
      </c>
      <c r="I428" s="26">
        <f t="shared" si="53"/>
        <v>0.8774389657726479</v>
      </c>
    </row>
    <row r="429" spans="1:9" ht="12">
      <c r="A429" s="23">
        <v>416</v>
      </c>
      <c r="B429" s="23">
        <f t="shared" si="54"/>
        <v>4160</v>
      </c>
      <c r="C429" s="24">
        <f t="shared" si="55"/>
        <v>69.33333333333333</v>
      </c>
      <c r="D429" s="32">
        <f t="shared" si="56"/>
        <v>664.1216510533212</v>
      </c>
      <c r="E429" s="24">
        <f t="shared" si="49"/>
        <v>966.9609490623782</v>
      </c>
      <c r="F429" s="5">
        <f t="shared" si="50"/>
        <v>0.3590932725583116</v>
      </c>
      <c r="G429" s="25">
        <f t="shared" si="51"/>
        <v>841.9920218220376</v>
      </c>
      <c r="H429" s="29">
        <f t="shared" si="52"/>
        <v>0.6921481983252852</v>
      </c>
      <c r="I429" s="26">
        <f t="shared" si="53"/>
        <v>0.874227970507481</v>
      </c>
    </row>
    <row r="430" spans="1:9" ht="12">
      <c r="A430" s="23">
        <v>417</v>
      </c>
      <c r="B430" s="23">
        <f t="shared" si="54"/>
        <v>4170</v>
      </c>
      <c r="C430" s="24">
        <f t="shared" si="55"/>
        <v>69.5</v>
      </c>
      <c r="D430" s="32">
        <f t="shared" si="56"/>
        <v>664.9958790238287</v>
      </c>
      <c r="E430" s="24">
        <f t="shared" si="49"/>
        <v>967.3200423349365</v>
      </c>
      <c r="F430" s="5">
        <f t="shared" si="50"/>
        <v>0.35823471041817356</v>
      </c>
      <c r="G430" s="25">
        <f t="shared" si="51"/>
        <v>844.0995350145217</v>
      </c>
      <c r="H430" s="29">
        <f t="shared" si="52"/>
        <v>0.6904200710149204</v>
      </c>
      <c r="I430" s="26">
        <f t="shared" si="53"/>
        <v>0.8710014806135392</v>
      </c>
    </row>
    <row r="431" spans="1:9" ht="12">
      <c r="A431" s="23">
        <v>418</v>
      </c>
      <c r="B431" s="23">
        <f t="shared" si="54"/>
        <v>4180</v>
      </c>
      <c r="C431" s="24">
        <f t="shared" si="55"/>
        <v>69.66666666666667</v>
      </c>
      <c r="D431" s="32">
        <f t="shared" si="56"/>
        <v>665.8668805044423</v>
      </c>
      <c r="E431" s="24">
        <f t="shared" si="49"/>
        <v>967.6782770453547</v>
      </c>
      <c r="F431" s="5">
        <f t="shared" si="50"/>
        <v>0.3573802439885867</v>
      </c>
      <c r="G431" s="25">
        <f t="shared" si="51"/>
        <v>846.2500722404044</v>
      </c>
      <c r="H431" s="29">
        <f t="shared" si="52"/>
        <v>0.6886655375585352</v>
      </c>
      <c r="I431" s="26">
        <f t="shared" si="53"/>
        <v>0.8677590414955721</v>
      </c>
    </row>
    <row r="432" spans="1:9" ht="12">
      <c r="A432" s="23">
        <v>419</v>
      </c>
      <c r="B432" s="23">
        <f t="shared" si="54"/>
        <v>4190</v>
      </c>
      <c r="C432" s="24">
        <f t="shared" si="55"/>
        <v>69.83333333333333</v>
      </c>
      <c r="D432" s="32">
        <f t="shared" si="56"/>
        <v>666.7346395459379</v>
      </c>
      <c r="E432" s="24">
        <f t="shared" si="49"/>
        <v>968.0356572893432</v>
      </c>
      <c r="F432" s="5">
        <f t="shared" si="50"/>
        <v>0.35652984403247956</v>
      </c>
      <c r="G432" s="25">
        <f t="shared" si="51"/>
        <v>848.4448780888595</v>
      </c>
      <c r="H432" s="29">
        <f t="shared" si="52"/>
        <v>0.6868840580676489</v>
      </c>
      <c r="I432" s="26">
        <f t="shared" si="53"/>
        <v>0.8645001858602414</v>
      </c>
    </row>
    <row r="433" spans="1:9" ht="12">
      <c r="A433" s="23">
        <v>420</v>
      </c>
      <c r="B433" s="23">
        <f t="shared" si="54"/>
        <v>4200</v>
      </c>
      <c r="C433" s="24">
        <f t="shared" si="55"/>
        <v>70</v>
      </c>
      <c r="D433" s="32">
        <f t="shared" si="56"/>
        <v>667.5991397317981</v>
      </c>
      <c r="E433" s="24">
        <f t="shared" si="49"/>
        <v>968.3921871333757</v>
      </c>
      <c r="F433" s="5">
        <f t="shared" si="50"/>
        <v>0.35568348158892604</v>
      </c>
      <c r="G433" s="25">
        <f t="shared" si="51"/>
        <v>850.6852431982659</v>
      </c>
      <c r="H433" s="29">
        <f t="shared" si="52"/>
        <v>0.685075079846613</v>
      </c>
      <c r="I433" s="26">
        <f t="shared" si="53"/>
        <v>0.8612244333484237</v>
      </c>
    </row>
    <row r="434" spans="1:9" ht="12">
      <c r="A434" s="23">
        <v>421</v>
      </c>
      <c r="B434" s="23">
        <f t="shared" si="54"/>
        <v>4210</v>
      </c>
      <c r="C434" s="24">
        <f t="shared" si="55"/>
        <v>70.16666666666667</v>
      </c>
      <c r="D434" s="32">
        <f t="shared" si="56"/>
        <v>668.4603641651465</v>
      </c>
      <c r="E434" s="24">
        <f t="shared" si="49"/>
        <v>968.7478706149647</v>
      </c>
      <c r="F434" s="5">
        <f t="shared" si="50"/>
        <v>0.35484112797257694</v>
      </c>
      <c r="G434" s="25">
        <f t="shared" si="51"/>
        <v>852.9725063110462</v>
      </c>
      <c r="H434" s="29">
        <f t="shared" si="52"/>
        <v>0.683238037095499</v>
      </c>
      <c r="I434" s="26">
        <f t="shared" si="53"/>
        <v>0.8579312901573756</v>
      </c>
    </row>
    <row r="435" spans="1:9" ht="12">
      <c r="A435" s="23">
        <v>422</v>
      </c>
      <c r="B435" s="23">
        <f t="shared" si="54"/>
        <v>4220</v>
      </c>
      <c r="C435" s="24">
        <f t="shared" si="55"/>
        <v>70.33333333333333</v>
      </c>
      <c r="D435" s="32">
        <f t="shared" si="56"/>
        <v>669.3182954553039</v>
      </c>
      <c r="E435" s="24">
        <f t="shared" si="49"/>
        <v>969.1027117429372</v>
      </c>
      <c r="F435" s="5">
        <f t="shared" si="50"/>
        <v>0.35400275476911247</v>
      </c>
      <c r="G435" s="25">
        <f t="shared" si="51"/>
        <v>855.3080564350098</v>
      </c>
      <c r="H435" s="29">
        <f t="shared" si="52"/>
        <v>0.6813723506095256</v>
      </c>
      <c r="I435" s="26">
        <f t="shared" si="53"/>
        <v>0.8546202486533235</v>
      </c>
    </row>
    <row r="436" spans="1:9" ht="12">
      <c r="A436" s="23">
        <v>423</v>
      </c>
      <c r="B436" s="23">
        <f t="shared" si="54"/>
        <v>4230</v>
      </c>
      <c r="C436" s="24">
        <f t="shared" si="55"/>
        <v>70.5</v>
      </c>
      <c r="D436" s="32">
        <f t="shared" si="56"/>
        <v>670.1729157039572</v>
      </c>
      <c r="E436" s="24">
        <f t="shared" si="49"/>
        <v>969.4567144977063</v>
      </c>
      <c r="F436" s="5">
        <f t="shared" si="50"/>
        <v>0.3531683338308085</v>
      </c>
      <c r="G436" s="25">
        <f t="shared" si="51"/>
        <v>857.6933351174373</v>
      </c>
      <c r="H436" s="29">
        <f t="shared" si="52"/>
        <v>0.6794774274753941</v>
      </c>
      <c r="I436" s="26">
        <f t="shared" si="53"/>
        <v>0.8512907869741411</v>
      </c>
    </row>
    <row r="437" spans="1:9" ht="12">
      <c r="A437" s="23">
        <v>424</v>
      </c>
      <c r="B437" s="23">
        <f t="shared" si="54"/>
        <v>4240</v>
      </c>
      <c r="C437" s="24">
        <f t="shared" si="55"/>
        <v>70.66666666666667</v>
      </c>
      <c r="D437" s="32">
        <f t="shared" si="56"/>
        <v>671.0242064909313</v>
      </c>
      <c r="E437" s="24">
        <f t="shared" si="49"/>
        <v>969.8098828315372</v>
      </c>
      <c r="F437" s="5">
        <f t="shared" si="50"/>
        <v>0.3523378372767638</v>
      </c>
      <c r="G437" s="25">
        <f t="shared" si="51"/>
        <v>860.1298388385574</v>
      </c>
      <c r="H437" s="29">
        <f t="shared" si="52"/>
        <v>0.6775526607649445</v>
      </c>
      <c r="I437" s="26">
        <f t="shared" si="53"/>
        <v>0.8479423686217722</v>
      </c>
    </row>
    <row r="438" spans="1:9" ht="12">
      <c r="A438" s="23">
        <v>425</v>
      </c>
      <c r="B438" s="23">
        <f t="shared" si="54"/>
        <v>4250</v>
      </c>
      <c r="C438" s="24">
        <f t="shared" si="55"/>
        <v>70.83333333333333</v>
      </c>
      <c r="D438" s="32">
        <f t="shared" si="56"/>
        <v>671.872148859553</v>
      </c>
      <c r="E438" s="24">
        <f t="shared" si="49"/>
        <v>970.1622206688139</v>
      </c>
      <c r="F438" s="5">
        <f t="shared" si="50"/>
        <v>0.3515112374857381</v>
      </c>
      <c r="G438" s="25">
        <f t="shared" si="51"/>
        <v>862.6191215314926</v>
      </c>
      <c r="H438" s="29">
        <f t="shared" si="52"/>
        <v>0.6755974292266034</v>
      </c>
      <c r="I438" s="26">
        <f t="shared" si="53"/>
        <v>0.8445744420452922</v>
      </c>
    </row>
    <row r="439" spans="1:9" ht="12">
      <c r="A439" s="23">
        <v>426</v>
      </c>
      <c r="B439" s="23">
        <f t="shared" si="54"/>
        <v>4260</v>
      </c>
      <c r="C439" s="24">
        <f t="shared" si="55"/>
        <v>71</v>
      </c>
      <c r="D439" s="32">
        <f t="shared" si="56"/>
        <v>672.7167233015983</v>
      </c>
      <c r="E439" s="24">
        <f t="shared" si="49"/>
        <v>970.5137319062997</v>
      </c>
      <c r="F439" s="5">
        <f t="shared" si="50"/>
        <v>0.350688507096379</v>
      </c>
      <c r="G439" s="25">
        <f t="shared" si="51"/>
        <v>865.1627972362228</v>
      </c>
      <c r="H439" s="29">
        <f t="shared" si="52"/>
        <v>0.673611096975157</v>
      </c>
      <c r="I439" s="26">
        <f t="shared" si="53"/>
        <v>0.8411864402135889</v>
      </c>
    </row>
    <row r="440" spans="1:9" ht="12">
      <c r="A440" s="23">
        <v>427</v>
      </c>
      <c r="B440" s="23">
        <f t="shared" si="54"/>
        <v>4270</v>
      </c>
      <c r="C440" s="24">
        <f t="shared" si="55"/>
        <v>71.16666666666667</v>
      </c>
      <c r="D440" s="32">
        <f t="shared" si="56"/>
        <v>673.557909741812</v>
      </c>
      <c r="E440" s="24">
        <f t="shared" si="49"/>
        <v>970.864420413396</v>
      </c>
      <c r="F440" s="5">
        <f t="shared" si="50"/>
        <v>0.34986961900278857</v>
      </c>
      <c r="G440" s="25">
        <f t="shared" si="51"/>
        <v>867.7625428956032</v>
      </c>
      <c r="H440" s="29">
        <f t="shared" si="52"/>
        <v>0.6715930131804496</v>
      </c>
      <c r="I440" s="26">
        <f t="shared" si="53"/>
        <v>0.8377777801786418</v>
      </c>
    </row>
    <row r="441" spans="1:9" ht="12">
      <c r="A441" s="23">
        <v>428</v>
      </c>
      <c r="B441" s="23">
        <f t="shared" si="54"/>
        <v>4280</v>
      </c>
      <c r="C441" s="24">
        <f t="shared" si="55"/>
        <v>71.33333333333333</v>
      </c>
      <c r="D441" s="32">
        <f t="shared" si="56"/>
        <v>674.3956875219906</v>
      </c>
      <c r="E441" s="24">
        <f t="shared" si="49"/>
        <v>971.2142900323988</v>
      </c>
      <c r="F441" s="5">
        <f t="shared" si="50"/>
        <v>0.3490545463506578</v>
      </c>
      <c r="G441" s="25">
        <f t="shared" si="51"/>
        <v>870.4201013020197</v>
      </c>
      <c r="H441" s="29">
        <f t="shared" si="52"/>
        <v>0.6695425117556797</v>
      </c>
      <c r="I441" s="26">
        <f t="shared" si="53"/>
        <v>0.8343478626291494</v>
      </c>
    </row>
    <row r="442" spans="1:9" ht="12">
      <c r="A442" s="23">
        <v>429</v>
      </c>
      <c r="B442" s="23">
        <f t="shared" si="54"/>
        <v>4290</v>
      </c>
      <c r="C442" s="24">
        <f t="shared" si="55"/>
        <v>71.5</v>
      </c>
      <c r="D442" s="32">
        <f t="shared" si="56"/>
        <v>675.2300353846197</v>
      </c>
      <c r="E442" s="24">
        <f t="shared" si="49"/>
        <v>971.5633445787495</v>
      </c>
      <c r="F442" s="5">
        <f t="shared" si="50"/>
        <v>0.3482432625368119</v>
      </c>
      <c r="G442" s="25">
        <f t="shared" si="51"/>
        <v>873.1372842038238</v>
      </c>
      <c r="H442" s="29">
        <f t="shared" si="52"/>
        <v>0.6674589110460474</v>
      </c>
      <c r="I442" s="26">
        <f t="shared" si="53"/>
        <v>0.8308960714345108</v>
      </c>
    </row>
    <row r="443" spans="1:9" ht="12">
      <c r="A443" s="23">
        <v>430</v>
      </c>
      <c r="B443" s="23">
        <f t="shared" si="54"/>
        <v>4300</v>
      </c>
      <c r="C443" s="24">
        <f t="shared" si="55"/>
        <v>71.66666666666667</v>
      </c>
      <c r="D443" s="32">
        <f t="shared" si="56"/>
        <v>676.0609314560542</v>
      </c>
      <c r="E443" s="24">
        <f t="shared" si="49"/>
        <v>971.9115878412863</v>
      </c>
      <c r="F443" s="5">
        <f t="shared" si="50"/>
        <v>0.34743574120341236</v>
      </c>
      <c r="G443" s="25">
        <f t="shared" si="51"/>
        <v>875.9159755813097</v>
      </c>
      <c r="H443" s="29">
        <f t="shared" si="52"/>
        <v>0.6653415135185974</v>
      </c>
      <c r="I443" s="26">
        <f t="shared" si="53"/>
        <v>0.8274217731800365</v>
      </c>
    </row>
    <row r="444" spans="1:9" ht="12">
      <c r="A444" s="23">
        <v>431</v>
      </c>
      <c r="B444" s="23">
        <f t="shared" si="54"/>
        <v>4310</v>
      </c>
      <c r="C444" s="24">
        <f t="shared" si="55"/>
        <v>71.83333333333333</v>
      </c>
      <c r="D444" s="32">
        <f t="shared" si="56"/>
        <v>676.8883532292342</v>
      </c>
      <c r="E444" s="24">
        <f t="shared" si="49"/>
        <v>972.2590235824897</v>
      </c>
      <c r="F444" s="5">
        <f t="shared" si="50"/>
        <v>0.34663195623761567</v>
      </c>
      <c r="G444" s="25">
        <f t="shared" si="51"/>
        <v>878.7581351026498</v>
      </c>
      <c r="H444" s="29">
        <f t="shared" si="52"/>
        <v>0.6631896054541916</v>
      </c>
      <c r="I444" s="26">
        <f t="shared" si="53"/>
        <v>0.8239243166929379</v>
      </c>
    </row>
    <row r="445" spans="1:9" ht="12">
      <c r="A445" s="23">
        <v>432</v>
      </c>
      <c r="B445" s="23">
        <f t="shared" si="54"/>
        <v>4320</v>
      </c>
      <c r="C445" s="24">
        <f t="shared" si="55"/>
        <v>72</v>
      </c>
      <c r="D445" s="32">
        <f t="shared" si="56"/>
        <v>677.7122775459271</v>
      </c>
      <c r="E445" s="24">
        <f t="shared" si="49"/>
        <v>972.6056555387273</v>
      </c>
      <c r="F445" s="5">
        <f t="shared" si="50"/>
        <v>0.34583188176713975</v>
      </c>
      <c r="G445" s="25">
        <f t="shared" si="51"/>
        <v>881.6658017709146</v>
      </c>
      <c r="H445" s="29">
        <f t="shared" si="52"/>
        <v>0.6610024566426513</v>
      </c>
      <c r="I445" s="26">
        <f t="shared" si="53"/>
        <v>0.8204030325601674</v>
      </c>
    </row>
    <row r="446" spans="1:9" ht="12">
      <c r="A446" s="23">
        <v>433</v>
      </c>
      <c r="B446" s="23">
        <f t="shared" si="54"/>
        <v>4330</v>
      </c>
      <c r="C446" s="24">
        <f t="shared" si="55"/>
        <v>72.16666666666667</v>
      </c>
      <c r="D446" s="32">
        <f t="shared" si="56"/>
        <v>678.5326805784873</v>
      </c>
      <c r="E446" s="24">
        <f t="shared" si="49"/>
        <v>972.9514874204945</v>
      </c>
      <c r="F446" s="5">
        <f t="shared" si="50"/>
        <v>0.34503549215776275</v>
      </c>
      <c r="G446" s="25">
        <f t="shared" si="51"/>
        <v>884.6410977740564</v>
      </c>
      <c r="H446" s="29">
        <f t="shared" si="52"/>
        <v>0.6587793200822265</v>
      </c>
      <c r="I446" s="26">
        <f t="shared" si="53"/>
        <v>0.8168572326381529</v>
      </c>
    </row>
    <row r="447" spans="1:9" ht="12">
      <c r="A447" s="23">
        <v>434</v>
      </c>
      <c r="B447" s="23">
        <f t="shared" si="54"/>
        <v>4340</v>
      </c>
      <c r="C447" s="24">
        <f t="shared" si="55"/>
        <v>72.33333333333333</v>
      </c>
      <c r="D447" s="32">
        <f t="shared" si="56"/>
        <v>679.3495378111255</v>
      </c>
      <c r="E447" s="24">
        <f t="shared" si="49"/>
        <v>973.2965229126522</v>
      </c>
      <c r="F447" s="5">
        <f t="shared" si="50"/>
        <v>0.3442427620118451</v>
      </c>
      <c r="G447" s="25">
        <f t="shared" si="51"/>
        <v>887.6862325505488</v>
      </c>
      <c r="H447" s="29">
        <f t="shared" si="52"/>
        <v>0.6565194316846648</v>
      </c>
      <c r="I447" s="26">
        <f t="shared" si="53"/>
        <v>0.813286209555063</v>
      </c>
    </row>
    <row r="448" spans="1:9" ht="12">
      <c r="A448" s="23">
        <v>435</v>
      </c>
      <c r="B448" s="23">
        <f t="shared" si="54"/>
        <v>4350</v>
      </c>
      <c r="C448" s="24">
        <f t="shared" si="55"/>
        <v>72.5</v>
      </c>
      <c r="D448" s="32">
        <f t="shared" si="56"/>
        <v>680.1628240206805</v>
      </c>
      <c r="E448" s="24">
        <f t="shared" si="49"/>
        <v>973.6407656746641</v>
      </c>
      <c r="F448" s="5">
        <f t="shared" si="50"/>
        <v>0.34345366616355477</v>
      </c>
      <c r="G448" s="25">
        <f t="shared" si="51"/>
        <v>890.8035070842508</v>
      </c>
      <c r="H448" s="29">
        <f t="shared" si="52"/>
        <v>0.6542220099872919</v>
      </c>
      <c r="I448" s="26">
        <f t="shared" si="53"/>
        <v>0.8096892362065637</v>
      </c>
    </row>
    <row r="449" spans="1:9" ht="12">
      <c r="A449" s="23">
        <v>436</v>
      </c>
      <c r="B449" s="23">
        <f t="shared" si="54"/>
        <v>4360</v>
      </c>
      <c r="C449" s="24">
        <f t="shared" si="55"/>
        <v>72.66666666666667</v>
      </c>
      <c r="D449" s="32">
        <f t="shared" si="56"/>
        <v>680.972513256887</v>
      </c>
      <c r="E449" s="24">
        <f t="shared" si="49"/>
        <v>973.9842193408276</v>
      </c>
      <c r="F449" s="5">
        <f t="shared" si="50"/>
        <v>0.3426681796777302</v>
      </c>
      <c r="G449" s="25">
        <f t="shared" si="51"/>
        <v>893.9953184430001</v>
      </c>
      <c r="H449" s="29">
        <f t="shared" si="52"/>
        <v>0.6518862558736596</v>
      </c>
      <c r="I449" s="26">
        <f t="shared" si="53"/>
        <v>0.8060655652453567</v>
      </c>
    </row>
    <row r="450" spans="1:9" ht="12">
      <c r="A450" s="23">
        <v>437</v>
      </c>
      <c r="B450" s="23">
        <f t="shared" si="54"/>
        <v>4370</v>
      </c>
      <c r="C450" s="24">
        <f t="shared" si="55"/>
        <v>72.83333333333333</v>
      </c>
      <c r="D450" s="32">
        <f t="shared" si="56"/>
        <v>681.7785788221324</v>
      </c>
      <c r="E450" s="24">
        <f t="shared" si="49"/>
        <v>974.3268875205054</v>
      </c>
      <c r="F450" s="5">
        <f t="shared" si="50"/>
        <v>0.3418862778469247</v>
      </c>
      <c r="G450" s="25">
        <f t="shared" si="51"/>
        <v>897.2641645764451</v>
      </c>
      <c r="H450" s="29">
        <f t="shared" si="52"/>
        <v>0.64951135230447</v>
      </c>
      <c r="I450" s="26">
        <f t="shared" si="53"/>
        <v>0.8024144285657868</v>
      </c>
    </row>
    <row r="451" spans="1:9" ht="12">
      <c r="A451" s="23">
        <v>438</v>
      </c>
      <c r="B451" s="23">
        <f t="shared" si="54"/>
        <v>4380</v>
      </c>
      <c r="C451" s="24">
        <f t="shared" si="55"/>
        <v>73</v>
      </c>
      <c r="D451" s="32">
        <f t="shared" si="56"/>
        <v>682.5809932506983</v>
      </c>
      <c r="E451" s="24">
        <f t="shared" si="49"/>
        <v>974.6687737983523</v>
      </c>
      <c r="F451" s="5">
        <f t="shared" si="50"/>
        <v>0.3411079361883367</v>
      </c>
      <c r="G451" s="25">
        <f t="shared" si="51"/>
        <v>900.6126493897118</v>
      </c>
      <c r="H451" s="29">
        <f t="shared" si="52"/>
        <v>0.6470964640606622</v>
      </c>
      <c r="I451" s="26">
        <f t="shared" si="53"/>
        <v>0.7987350367844301</v>
      </c>
    </row>
    <row r="452" spans="1:9" ht="12">
      <c r="A452" s="23">
        <v>439</v>
      </c>
      <c r="B452" s="23">
        <f t="shared" si="54"/>
        <v>4390</v>
      </c>
      <c r="C452" s="24">
        <f t="shared" si="55"/>
        <v>73.16666666666667</v>
      </c>
      <c r="D452" s="32">
        <f t="shared" si="56"/>
        <v>683.3797282874827</v>
      </c>
      <c r="E452" s="24">
        <f t="shared" si="49"/>
        <v>975.0098817345406</v>
      </c>
      <c r="F452" s="5">
        <f t="shared" si="50"/>
        <v>0.3403331304418771</v>
      </c>
      <c r="G452" s="25">
        <f t="shared" si="51"/>
        <v>904.043488110667</v>
      </c>
      <c r="H452" s="29">
        <f t="shared" si="52"/>
        <v>0.6446407375007239</v>
      </c>
      <c r="I452" s="26">
        <f t="shared" si="53"/>
        <v>0.7950265787177584</v>
      </c>
    </row>
    <row r="453" spans="1:9" ht="12">
      <c r="A453" s="23">
        <v>440</v>
      </c>
      <c r="B453" s="23">
        <f t="shared" si="54"/>
        <v>4400</v>
      </c>
      <c r="C453" s="24">
        <f t="shared" si="55"/>
        <v>73.33333333333333</v>
      </c>
      <c r="D453" s="32">
        <f t="shared" si="56"/>
        <v>684.1747548662005</v>
      </c>
      <c r="E453" s="24">
        <f t="shared" si="49"/>
        <v>975.3502148649825</v>
      </c>
      <c r="F453" s="5">
        <f t="shared" si="50"/>
        <v>0.33956183656755456</v>
      </c>
      <c r="G453" s="25">
        <f t="shared" si="51"/>
        <v>907.5595129697869</v>
      </c>
      <c r="H453" s="29">
        <f t="shared" si="52"/>
        <v>0.6421433003344966</v>
      </c>
      <c r="I453" s="26">
        <f t="shared" si="53"/>
        <v>0.7912882208583683</v>
      </c>
    </row>
    <row r="454" spans="1:9" ht="12">
      <c r="A454" s="23">
        <v>441</v>
      </c>
      <c r="B454" s="23">
        <f t="shared" si="54"/>
        <v>4410</v>
      </c>
      <c r="C454" s="24">
        <f t="shared" si="55"/>
        <v>73.5</v>
      </c>
      <c r="D454" s="32">
        <f t="shared" si="56"/>
        <v>684.9660430870589</v>
      </c>
      <c r="E454" s="24">
        <f t="shared" si="49"/>
        <v>975.68977670155</v>
      </c>
      <c r="F454" s="5">
        <f t="shared" si="50"/>
        <v>0.3387940307421786</v>
      </c>
      <c r="G454" s="25">
        <f t="shared" si="51"/>
        <v>911.1636792129932</v>
      </c>
      <c r="H454" s="29">
        <f t="shared" si="52"/>
        <v>0.6396032614159505</v>
      </c>
      <c r="I454" s="26">
        <f t="shared" si="53"/>
        <v>0.7875191068512938</v>
      </c>
    </row>
    <row r="455" spans="1:9" ht="12">
      <c r="A455" s="23">
        <v>442</v>
      </c>
      <c r="B455" s="23">
        <f t="shared" si="54"/>
        <v>4420</v>
      </c>
      <c r="C455" s="24">
        <f t="shared" si="55"/>
        <v>73.66666666666667</v>
      </c>
      <c r="D455" s="32">
        <f t="shared" si="56"/>
        <v>685.7535621939102</v>
      </c>
      <c r="E455" s="24">
        <f t="shared" si="49"/>
        <v>976.0285707322922</v>
      </c>
      <c r="F455" s="5">
        <f t="shared" si="50"/>
        <v>0.33802968935810895</v>
      </c>
      <c r="G455" s="25">
        <f t="shared" si="51"/>
        <v>914.8590714692608</v>
      </c>
      <c r="H455" s="29">
        <f t="shared" si="52"/>
        <v>0.6370197105576483</v>
      </c>
      <c r="I455" s="26">
        <f t="shared" si="53"/>
        <v>0.7837183569719699</v>
      </c>
    </row>
    <row r="456" spans="1:9" ht="12">
      <c r="A456" s="23">
        <v>443</v>
      </c>
      <c r="B456" s="23">
        <f t="shared" si="54"/>
        <v>4430</v>
      </c>
      <c r="C456" s="24">
        <f t="shared" si="55"/>
        <v>73.83333333333333</v>
      </c>
      <c r="D456" s="32">
        <f t="shared" si="56"/>
        <v>686.5372805508821</v>
      </c>
      <c r="E456" s="24">
        <f t="shared" si="49"/>
        <v>976.3666004216503</v>
      </c>
      <c r="F456" s="5">
        <f t="shared" si="50"/>
        <v>0.33726878902029966</v>
      </c>
      <c r="G456" s="25">
        <f t="shared" si="51"/>
        <v>918.6489104963701</v>
      </c>
      <c r="H456" s="29">
        <f t="shared" si="52"/>
        <v>0.634391718369855</v>
      </c>
      <c r="I456" s="26">
        <f t="shared" si="53"/>
        <v>0.779885067608041</v>
      </c>
    </row>
    <row r="457" spans="1:9" ht="12">
      <c r="A457" s="23">
        <v>444</v>
      </c>
      <c r="B457" s="23">
        <f t="shared" si="54"/>
        <v>4440</v>
      </c>
      <c r="C457" s="24">
        <f t="shared" si="55"/>
        <v>74</v>
      </c>
      <c r="D457" s="32">
        <f t="shared" si="56"/>
        <v>687.3171656184901</v>
      </c>
      <c r="E457" s="24">
        <f t="shared" si="49"/>
        <v>976.7038692106706</v>
      </c>
      <c r="F457" s="5">
        <f t="shared" si="50"/>
        <v>0.3365113065432297</v>
      </c>
      <c r="G457" s="25">
        <f t="shared" si="51"/>
        <v>922.5365603298497</v>
      </c>
      <c r="H457" s="29">
        <f t="shared" si="52"/>
        <v>0.63171833612753</v>
      </c>
      <c r="I457" s="26">
        <f t="shared" si="53"/>
        <v>0.7760183107471191</v>
      </c>
    </row>
    <row r="458" spans="1:9" ht="12">
      <c r="A458" s="23">
        <v>445</v>
      </c>
      <c r="B458" s="23">
        <f t="shared" si="54"/>
        <v>4450</v>
      </c>
      <c r="C458" s="24">
        <f t="shared" si="55"/>
        <v>74.16666666666667</v>
      </c>
      <c r="D458" s="32">
        <f t="shared" si="56"/>
        <v>688.0931839292372</v>
      </c>
      <c r="E458" s="24">
        <f t="shared" si="49"/>
        <v>977.0403805172139</v>
      </c>
      <c r="F458" s="5">
        <f t="shared" si="50"/>
        <v>0.33575721894987964</v>
      </c>
      <c r="G458" s="25">
        <f t="shared" si="51"/>
        <v>926.5255358619647</v>
      </c>
      <c r="H458" s="29">
        <f t="shared" si="52"/>
        <v>0.6289985956687235</v>
      </c>
      <c r="I458" s="26">
        <f t="shared" si="53"/>
        <v>0.772117133472801</v>
      </c>
    </row>
    <row r="459" spans="1:9" ht="12">
      <c r="A459" s="23">
        <v>446</v>
      </c>
      <c r="B459" s="23">
        <f t="shared" si="54"/>
        <v>4460</v>
      </c>
      <c r="C459" s="24">
        <f t="shared" si="55"/>
        <v>74.33333333333333</v>
      </c>
      <c r="D459" s="32">
        <f t="shared" si="56"/>
        <v>688.8653010627099</v>
      </c>
      <c r="E459" s="24">
        <f t="shared" si="49"/>
        <v>977.3761377361637</v>
      </c>
      <c r="F459" s="5">
        <f t="shared" si="50"/>
        <v>0.33500650346854854</v>
      </c>
      <c r="G459" s="25">
        <f t="shared" si="51"/>
        <v>930.6195108795573</v>
      </c>
      <c r="H459" s="29">
        <f t="shared" si="52"/>
        <v>0.6262315093282118</v>
      </c>
      <c r="I459" s="26">
        <f t="shared" si="53"/>
        <v>0.7681805574719898</v>
      </c>
    </row>
    <row r="460" spans="1:9" ht="12">
      <c r="A460" s="23">
        <v>447</v>
      </c>
      <c r="B460" s="23">
        <f t="shared" si="54"/>
        <v>4470</v>
      </c>
      <c r="C460" s="24">
        <f t="shared" si="55"/>
        <v>74.5</v>
      </c>
      <c r="D460" s="32">
        <f t="shared" si="56"/>
        <v>689.6334816201819</v>
      </c>
      <c r="E460" s="24">
        <f t="shared" si="49"/>
        <v>977.7111442396323</v>
      </c>
      <c r="F460" s="5">
        <f t="shared" si="50"/>
        <v>0.3342591375308075</v>
      </c>
      <c r="G460" s="25">
        <f t="shared" si="51"/>
        <v>934.8223265916396</v>
      </c>
      <c r="H460" s="29">
        <f t="shared" si="52"/>
        <v>0.6234160699105401</v>
      </c>
      <c r="I460" s="26">
        <f t="shared" si="53"/>
        <v>0.7642075785563686</v>
      </c>
    </row>
    <row r="461" spans="1:9" ht="12">
      <c r="A461" s="23">
        <v>448</v>
      </c>
      <c r="B461" s="23">
        <f t="shared" si="54"/>
        <v>4480</v>
      </c>
      <c r="C461" s="24">
        <f t="shared" si="55"/>
        <v>74.66666666666667</v>
      </c>
      <c r="D461" s="32">
        <f t="shared" si="56"/>
        <v>690.3976891987382</v>
      </c>
      <c r="E461" s="24">
        <f aca="true" t="shared" si="57" ref="E461:E524">20+345*LOG(8*(B461)/60+1)</f>
        <v>978.0454033771631</v>
      </c>
      <c r="F461" s="5">
        <f aca="true" t="shared" si="58" ref="F461:F524">20+345*LOG(8*(B461+delta_t_p)/60+1)-E461</f>
        <v>0.3335150987685438</v>
      </c>
      <c r="G461" s="25">
        <f aca="true" t="shared" si="59" ref="G461:G524">IF(steel_p&lt;&gt;1,IF(D461&lt;600,425+0.773*D461-0.00169*D461^2+0.00000222*D461^3,IF(D461&lt;735,666+13002/(738-D461),IF(D461&lt;900,545+17820/(D461-731),650))),450+0.28*D461-0.000291*D461^2+0.000000134*D461^3)</f>
        <v>939.1380006799034</v>
      </c>
      <c r="H461" s="29">
        <f aca="true" t="shared" si="60" ref="H461:H524">(ro_p*c_p)/(7850*G461)*dp*fatt_sez_prot</f>
        <v>0.620551250707002</v>
      </c>
      <c r="I461" s="26">
        <f aca="true" t="shared" si="61" ref="I461:I524">lam_p/dp*fatt_sez_prot/(7850*G461)*(E461-D461)/(1+H461/3)*delta_t_p-(EXP(H461/10)-1)*F461</f>
        <v>0.7601971662015861</v>
      </c>
    </row>
    <row r="462" spans="1:9" ht="12">
      <c r="A462" s="23">
        <v>449</v>
      </c>
      <c r="B462" s="23">
        <f aca="true" t="shared" si="62" ref="B462:B525">B461+delta_t_p</f>
        <v>4490</v>
      </c>
      <c r="C462" s="24">
        <f aca="true" t="shared" si="63" ref="C462:C525">B462/60</f>
        <v>74.83333333333333</v>
      </c>
      <c r="D462" s="32">
        <f t="shared" si="56"/>
        <v>691.1578863649398</v>
      </c>
      <c r="E462" s="24">
        <f t="shared" si="57"/>
        <v>978.3789184759316</v>
      </c>
      <c r="F462" s="5">
        <f t="shared" si="58"/>
        <v>0.3327743650135062</v>
      </c>
      <c r="G462" s="25">
        <f t="shared" si="59"/>
        <v>943.5707369077454</v>
      </c>
      <c r="H462" s="29">
        <f t="shared" si="60"/>
        <v>0.6176360055614645</v>
      </c>
      <c r="I462" s="26">
        <f t="shared" si="61"/>
        <v>0.7561482631077263</v>
      </c>
    </row>
    <row r="463" spans="1:9" ht="12">
      <c r="A463" s="23">
        <v>450</v>
      </c>
      <c r="B463" s="23">
        <f t="shared" si="62"/>
        <v>4500</v>
      </c>
      <c r="C463" s="24">
        <f t="shared" si="63"/>
        <v>75</v>
      </c>
      <c r="D463" s="32">
        <f aca="true" t="shared" si="64" ref="D463:D526">D462+IF(AND(I462&lt;0,F462&gt;0),0,I462)</f>
        <v>691.9140346280476</v>
      </c>
      <c r="E463" s="24">
        <f t="shared" si="57"/>
        <v>978.7116928409451</v>
      </c>
      <c r="F463" s="5">
        <f t="shared" si="58"/>
        <v>0.3320369142927575</v>
      </c>
      <c r="G463" s="25">
        <f t="shared" si="59"/>
        <v>948.1249353260359</v>
      </c>
      <c r="H463" s="29">
        <f t="shared" si="60"/>
        <v>0.6146692689903606</v>
      </c>
      <c r="I463" s="26">
        <f t="shared" si="61"/>
        <v>0.7520597847857156</v>
      </c>
    </row>
    <row r="464" spans="1:9" ht="12">
      <c r="A464" s="23">
        <v>451</v>
      </c>
      <c r="B464" s="23">
        <f t="shared" si="62"/>
        <v>4510</v>
      </c>
      <c r="C464" s="24">
        <f t="shared" si="63"/>
        <v>75.16666666666667</v>
      </c>
      <c r="D464" s="32">
        <f t="shared" si="64"/>
        <v>692.6660944128333</v>
      </c>
      <c r="E464" s="24">
        <f t="shared" si="57"/>
        <v>979.0437297552379</v>
      </c>
      <c r="F464" s="5">
        <f t="shared" si="58"/>
        <v>0.3313027248286744</v>
      </c>
      <c r="G464" s="25">
        <f t="shared" si="59"/>
        <v>952.805203116686</v>
      </c>
      <c r="H464" s="29">
        <f t="shared" si="60"/>
        <v>0.6116499563626085</v>
      </c>
      <c r="I464" s="26">
        <f t="shared" si="61"/>
        <v>0.7479306191737568</v>
      </c>
    </row>
    <row r="465" spans="1:9" ht="12">
      <c r="A465" s="23">
        <v>452</v>
      </c>
      <c r="B465" s="23">
        <f t="shared" si="62"/>
        <v>4520</v>
      </c>
      <c r="C465" s="24">
        <f t="shared" si="63"/>
        <v>75.33333333333333</v>
      </c>
      <c r="D465" s="32">
        <f t="shared" si="64"/>
        <v>693.4140250320071</v>
      </c>
      <c r="E465" s="24">
        <f t="shared" si="57"/>
        <v>979.3750324800666</v>
      </c>
      <c r="F465" s="5">
        <f t="shared" si="58"/>
        <v>0.33057177503519597</v>
      </c>
      <c r="G465" s="25">
        <f t="shared" si="59"/>
        <v>957.6163661181299</v>
      </c>
      <c r="H465" s="29">
        <f t="shared" si="60"/>
        <v>0.6085769641456777</v>
      </c>
      <c r="I465" s="26">
        <f t="shared" si="61"/>
        <v>0.7437596262894846</v>
      </c>
    </row>
    <row r="466" spans="1:9" ht="12">
      <c r="A466" s="23">
        <v>453</v>
      </c>
      <c r="B466" s="23">
        <f t="shared" si="62"/>
        <v>4530</v>
      </c>
      <c r="C466" s="24">
        <f t="shared" si="63"/>
        <v>75.5</v>
      </c>
      <c r="D466" s="32">
        <f t="shared" si="64"/>
        <v>694.1577846582966</v>
      </c>
      <c r="E466" s="24">
        <f t="shared" si="57"/>
        <v>979.7056042551018</v>
      </c>
      <c r="F466" s="5">
        <f t="shared" si="58"/>
        <v>0.32984404351657304</v>
      </c>
      <c r="G466" s="25">
        <f t="shared" si="59"/>
        <v>962.5634810801243</v>
      </c>
      <c r="H466" s="29">
        <f t="shared" si="60"/>
        <v>0.6054491702245207</v>
      </c>
      <c r="I466" s="26">
        <f t="shared" si="61"/>
        <v>0.7395456379231155</v>
      </c>
    </row>
    <row r="467" spans="1:9" ht="12">
      <c r="A467" s="23">
        <v>454</v>
      </c>
      <c r="B467" s="23">
        <f t="shared" si="62"/>
        <v>4540</v>
      </c>
      <c r="C467" s="24">
        <f t="shared" si="63"/>
        <v>75.66666666666667</v>
      </c>
      <c r="D467" s="32">
        <f t="shared" si="64"/>
        <v>694.8973302962197</v>
      </c>
      <c r="E467" s="24">
        <f t="shared" si="57"/>
        <v>980.0354482986183</v>
      </c>
      <c r="F467" s="5">
        <f t="shared" si="58"/>
        <v>0.3291195090648671</v>
      </c>
      <c r="G467" s="25">
        <f t="shared" si="59"/>
        <v>967.6518486988213</v>
      </c>
      <c r="H467" s="29">
        <f t="shared" si="60"/>
        <v>0.6022654343006137</v>
      </c>
      <c r="I467" s="26">
        <f t="shared" si="61"/>
        <v>0.7352874573780921</v>
      </c>
    </row>
    <row r="468" spans="1:9" ht="12">
      <c r="A468" s="23">
        <v>455</v>
      </c>
      <c r="B468" s="23">
        <f t="shared" si="62"/>
        <v>4550</v>
      </c>
      <c r="C468" s="24">
        <f t="shared" si="63"/>
        <v>75.83333333333333</v>
      </c>
      <c r="D468" s="32">
        <f t="shared" si="64"/>
        <v>695.6326177535977</v>
      </c>
      <c r="E468" s="24">
        <f t="shared" si="57"/>
        <v>980.3645678076832</v>
      </c>
      <c r="F468" s="5">
        <f t="shared" si="58"/>
        <v>0.3283981506586997</v>
      </c>
      <c r="G468" s="25">
        <f t="shared" si="59"/>
        <v>972.8870274869082</v>
      </c>
      <c r="H468" s="29">
        <f t="shared" si="60"/>
        <v>0.5990245983789003</v>
      </c>
      <c r="I468" s="26">
        <f t="shared" si="61"/>
        <v>0.7309838592659295</v>
      </c>
    </row>
    <row r="469" spans="1:9" ht="12">
      <c r="A469" s="23">
        <v>456</v>
      </c>
      <c r="B469" s="23">
        <f t="shared" si="62"/>
        <v>4560</v>
      </c>
      <c r="C469" s="24">
        <f t="shared" si="63"/>
        <v>76</v>
      </c>
      <c r="D469" s="32">
        <f t="shared" si="64"/>
        <v>696.3636016128637</v>
      </c>
      <c r="E469" s="24">
        <f t="shared" si="57"/>
        <v>980.6929659583419</v>
      </c>
      <c r="F469" s="5">
        <f t="shared" si="58"/>
        <v>0.32767994745984197</v>
      </c>
      <c r="G469" s="25">
        <f t="shared" si="59"/>
        <v>978.2748485377402</v>
      </c>
      <c r="H469" s="29">
        <f t="shared" si="60"/>
        <v>0.5957254873510168</v>
      </c>
      <c r="I469" s="26">
        <f t="shared" si="61"/>
        <v>0.7266335893630264</v>
      </c>
    </row>
    <row r="470" spans="1:9" ht="12">
      <c r="A470" s="23">
        <v>457</v>
      </c>
      <c r="B470" s="23">
        <f t="shared" si="62"/>
        <v>4570</v>
      </c>
      <c r="C470" s="24">
        <f t="shared" si="63"/>
        <v>76.16666666666667</v>
      </c>
      <c r="D470" s="32">
        <f t="shared" si="64"/>
        <v>697.0902352022267</v>
      </c>
      <c r="E470" s="24">
        <f t="shared" si="57"/>
        <v>981.0206459058018</v>
      </c>
      <c r="F470" s="5">
        <f t="shared" si="58"/>
        <v>0.3269648788119639</v>
      </c>
      <c r="G470" s="25">
        <f t="shared" si="59"/>
        <v>983.8214312468426</v>
      </c>
      <c r="H470" s="29">
        <f t="shared" si="60"/>
        <v>0.5923669096838021</v>
      </c>
      <c r="I470" s="26">
        <f t="shared" si="61"/>
        <v>0.7222353645374315</v>
      </c>
    </row>
    <row r="471" spans="1:9" ht="12">
      <c r="A471" s="23">
        <v>458</v>
      </c>
      <c r="B471" s="23">
        <f t="shared" si="62"/>
        <v>4580</v>
      </c>
      <c r="C471" s="24">
        <f t="shared" si="63"/>
        <v>76.33333333333333</v>
      </c>
      <c r="D471" s="32">
        <f t="shared" si="64"/>
        <v>697.8124705667642</v>
      </c>
      <c r="E471" s="24">
        <f t="shared" si="57"/>
        <v>981.3476107846137</v>
      </c>
      <c r="F471" s="5">
        <f t="shared" si="58"/>
        <v>0.3262529242394976</v>
      </c>
      <c r="G471" s="25">
        <f t="shared" si="59"/>
        <v>989.5332000589993</v>
      </c>
      <c r="H471" s="29">
        <f t="shared" si="60"/>
        <v>0.5889476582227255</v>
      </c>
      <c r="I471" s="26">
        <f t="shared" si="61"/>
        <v>0.717787872754734</v>
      </c>
    </row>
    <row r="472" spans="1:9" ht="12">
      <c r="A472" s="23">
        <v>459</v>
      </c>
      <c r="B472" s="23">
        <f t="shared" si="62"/>
        <v>4590</v>
      </c>
      <c r="C472" s="24">
        <f t="shared" si="63"/>
        <v>76.5</v>
      </c>
      <c r="D472" s="32">
        <f t="shared" si="64"/>
        <v>698.5302584395189</v>
      </c>
      <c r="E472" s="24">
        <f t="shared" si="57"/>
        <v>981.6738637088532</v>
      </c>
      <c r="F472" s="5">
        <f t="shared" si="58"/>
        <v>0.32554406344377185</v>
      </c>
      <c r="G472" s="25">
        <f t="shared" si="59"/>
        <v>995.4169023143083</v>
      </c>
      <c r="H472" s="29">
        <f t="shared" si="60"/>
        <v>0.5854665111205539</v>
      </c>
      <c r="I472" s="26">
        <f t="shared" si="61"/>
        <v>0.7132897731731305</v>
      </c>
    </row>
    <row r="473" spans="1:9" ht="12">
      <c r="A473" s="23">
        <v>460</v>
      </c>
      <c r="B473" s="23">
        <f t="shared" si="62"/>
        <v>4600</v>
      </c>
      <c r="C473" s="24">
        <f t="shared" si="63"/>
        <v>76.66666666666667</v>
      </c>
      <c r="D473" s="32">
        <f t="shared" si="64"/>
        <v>699.2435482126921</v>
      </c>
      <c r="E473" s="24">
        <f t="shared" si="57"/>
        <v>981.999407772297</v>
      </c>
      <c r="F473" s="5">
        <f t="shared" si="58"/>
        <v>0.32483827630267115</v>
      </c>
      <c r="G473" s="25">
        <f t="shared" si="59"/>
        <v>1001.4796272722244</v>
      </c>
      <c r="H473" s="29">
        <f t="shared" si="60"/>
        <v>0.5819222329022714</v>
      </c>
      <c r="I473" s="26">
        <f t="shared" si="61"/>
        <v>0.7087396963380324</v>
      </c>
    </row>
    <row r="474" spans="1:9" ht="12">
      <c r="A474" s="23">
        <v>461</v>
      </c>
      <c r="B474" s="23">
        <f t="shared" si="62"/>
        <v>4610</v>
      </c>
      <c r="C474" s="24">
        <f t="shared" si="63"/>
        <v>76.83333333333333</v>
      </c>
      <c r="D474" s="32">
        <f t="shared" si="64"/>
        <v>699.9522879090301</v>
      </c>
      <c r="E474" s="24">
        <f t="shared" si="57"/>
        <v>982.3242460485997</v>
      </c>
      <c r="F474" s="5">
        <f t="shared" si="58"/>
        <v>0.32413554286870294</v>
      </c>
      <c r="G474" s="25">
        <f t="shared" si="59"/>
        <v>1007.7288263986275</v>
      </c>
      <c r="H474" s="29">
        <f t="shared" si="60"/>
        <v>0.5783135756780026</v>
      </c>
      <c r="I474" s="26">
        <f t="shared" si="61"/>
        <v>0.7041362444882638</v>
      </c>
    </row>
    <row r="475" spans="1:9" ht="12">
      <c r="A475" s="23">
        <v>462</v>
      </c>
      <c r="B475" s="23">
        <f t="shared" si="62"/>
        <v>4620</v>
      </c>
      <c r="C475" s="24">
        <f t="shared" si="63"/>
        <v>77</v>
      </c>
      <c r="D475" s="32">
        <f t="shared" si="64"/>
        <v>700.6564241535184</v>
      </c>
      <c r="E475" s="24">
        <f t="shared" si="57"/>
        <v>982.6483815914684</v>
      </c>
      <c r="F475" s="5">
        <f t="shared" si="58"/>
        <v>0.3234358433653597</v>
      </c>
      <c r="G475" s="25">
        <f t="shared" si="59"/>
        <v>1014.1723350075221</v>
      </c>
      <c r="H475" s="29">
        <f t="shared" si="60"/>
        <v>0.5746392805164272</v>
      </c>
      <c r="I475" s="26">
        <f t="shared" si="61"/>
        <v>0.699477991986562</v>
      </c>
    </row>
    <row r="476" spans="1:9" ht="12">
      <c r="A476" s="23">
        <v>463</v>
      </c>
      <c r="B476" s="23">
        <f t="shared" si="62"/>
        <v>4630</v>
      </c>
      <c r="C476" s="24">
        <f t="shared" si="63"/>
        <v>77.16666666666667</v>
      </c>
      <c r="D476" s="32">
        <f t="shared" si="64"/>
        <v>701.355902145505</v>
      </c>
      <c r="E476" s="24">
        <f t="shared" si="57"/>
        <v>982.9718174348337</v>
      </c>
      <c r="F476" s="5">
        <f t="shared" si="58"/>
        <v>0.32273915818780097</v>
      </c>
      <c r="G476" s="25">
        <f t="shared" si="59"/>
        <v>1020.8183953559953</v>
      </c>
      <c r="H476" s="29">
        <f t="shared" si="60"/>
        <v>0.5708980789919545</v>
      </c>
      <c r="I476" s="26">
        <f t="shared" si="61"/>
        <v>0.6947634858878273</v>
      </c>
    </row>
    <row r="477" spans="1:9" ht="12">
      <c r="A477" s="23">
        <v>464</v>
      </c>
      <c r="B477" s="23">
        <f t="shared" si="62"/>
        <v>4640</v>
      </c>
      <c r="C477" s="24">
        <f t="shared" si="63"/>
        <v>77.33333333333333</v>
      </c>
      <c r="D477" s="32">
        <f t="shared" si="64"/>
        <v>702.0506656313928</v>
      </c>
      <c r="E477" s="24">
        <f t="shared" si="57"/>
        <v>983.2945565930215</v>
      </c>
      <c r="F477" s="5">
        <f t="shared" si="58"/>
        <v>0.3220454678985334</v>
      </c>
      <c r="G477" s="25">
        <f t="shared" si="59"/>
        <v>1027.6756812986782</v>
      </c>
      <c r="H477" s="29">
        <f t="shared" si="60"/>
        <v>0.5670886949197061</v>
      </c>
      <c r="I477" s="26">
        <f t="shared" si="61"/>
        <v>0.6899912466606318</v>
      </c>
    </row>
    <row r="478" spans="1:9" ht="12">
      <c r="A478" s="23">
        <v>465</v>
      </c>
      <c r="B478" s="23">
        <f t="shared" si="62"/>
        <v>4650</v>
      </c>
      <c r="C478" s="24">
        <f t="shared" si="63"/>
        <v>77.5</v>
      </c>
      <c r="D478" s="32">
        <f t="shared" si="64"/>
        <v>702.7406568780534</v>
      </c>
      <c r="E478" s="24">
        <f t="shared" si="57"/>
        <v>983.6166020609201</v>
      </c>
      <c r="F478" s="5">
        <f t="shared" si="58"/>
        <v>0.32135475322843376</v>
      </c>
      <c r="G478" s="25">
        <f t="shared" si="59"/>
        <v>1034.7533246161674</v>
      </c>
      <c r="H478" s="29">
        <f t="shared" si="60"/>
        <v>0.5632098462931401</v>
      </c>
      <c r="I478" s="26">
        <f t="shared" si="61"/>
        <v>0.6851597690774943</v>
      </c>
    </row>
    <row r="479" spans="1:9" ht="12">
      <c r="A479" s="23">
        <v>466</v>
      </c>
      <c r="B479" s="23">
        <f t="shared" si="62"/>
        <v>4660</v>
      </c>
      <c r="C479" s="24">
        <f t="shared" si="63"/>
        <v>77.66666666666667</v>
      </c>
      <c r="D479" s="32">
        <f t="shared" si="64"/>
        <v>703.4258166471309</v>
      </c>
      <c r="E479" s="24">
        <f t="shared" si="57"/>
        <v>983.9379568141485</v>
      </c>
      <c r="F479" s="5">
        <f t="shared" si="58"/>
        <v>0.32066699507129215</v>
      </c>
      <c r="G479" s="25">
        <f t="shared" si="59"/>
        <v>1042.060943140716</v>
      </c>
      <c r="H479" s="29">
        <f t="shared" si="60"/>
        <v>0.5592602474399527</v>
      </c>
      <c r="I479" s="26">
        <f t="shared" si="61"/>
        <v>0.6802675232920362</v>
      </c>
    </row>
    <row r="480" spans="1:9" ht="12">
      <c r="A480" s="23">
        <v>467</v>
      </c>
      <c r="B480" s="23">
        <f t="shared" si="62"/>
        <v>4670</v>
      </c>
      <c r="C480" s="24">
        <f t="shared" si="63"/>
        <v>77.83333333333333</v>
      </c>
      <c r="D480" s="32">
        <f t="shared" si="64"/>
        <v>704.106084170423</v>
      </c>
      <c r="E480" s="24">
        <f t="shared" si="57"/>
        <v>984.2586238092198</v>
      </c>
      <c r="F480" s="5">
        <f t="shared" si="58"/>
        <v>0.31998217448619926</v>
      </c>
      <c r="G480" s="25">
        <f t="shared" si="59"/>
        <v>1049.608670812063</v>
      </c>
      <c r="H480" s="29">
        <f t="shared" si="60"/>
        <v>0.5552386114126693</v>
      </c>
      <c r="I480" s="26">
        <f t="shared" si="61"/>
        <v>0.6753129561208753</v>
      </c>
    </row>
    <row r="481" spans="1:9" ht="12">
      <c r="A481" s="23">
        <v>468</v>
      </c>
      <c r="B481" s="23">
        <f t="shared" si="62"/>
        <v>4680</v>
      </c>
      <c r="C481" s="24">
        <f t="shared" si="63"/>
        <v>78</v>
      </c>
      <c r="D481" s="32">
        <f t="shared" si="64"/>
        <v>704.7813971265438</v>
      </c>
      <c r="E481" s="24">
        <f t="shared" si="57"/>
        <v>984.578605983706</v>
      </c>
      <c r="F481" s="5">
        <f t="shared" si="58"/>
        <v>0.3193002726918621</v>
      </c>
      <c r="G481" s="25">
        <f t="shared" si="59"/>
        <v>1057.4071898065713</v>
      </c>
      <c r="H481" s="29">
        <f t="shared" si="60"/>
        <v>0.5511436526311064</v>
      </c>
      <c r="I481" s="26">
        <f t="shared" si="61"/>
        <v>0.6702944925512935</v>
      </c>
    </row>
    <row r="482" spans="1:9" ht="12">
      <c r="A482" s="23">
        <v>469</v>
      </c>
      <c r="B482" s="23">
        <f t="shared" si="62"/>
        <v>4690</v>
      </c>
      <c r="C482" s="24">
        <f t="shared" si="63"/>
        <v>78.16666666666667</v>
      </c>
      <c r="D482" s="32">
        <f t="shared" si="64"/>
        <v>705.4516916190951</v>
      </c>
      <c r="E482" s="24">
        <f t="shared" si="57"/>
        <v>984.8979062563978</v>
      </c>
      <c r="F482" s="5">
        <f t="shared" si="58"/>
        <v>0.31862127106796834</v>
      </c>
      <c r="G482" s="25">
        <f t="shared" si="59"/>
        <v>1065.4677648939773</v>
      </c>
      <c r="H482" s="29">
        <f t="shared" si="60"/>
        <v>0.5469740897946161</v>
      </c>
      <c r="I482" s="26">
        <f t="shared" si="61"/>
        <v>0.665210537495268</v>
      </c>
    </row>
    <row r="483" spans="1:9" ht="12">
      <c r="A483" s="23">
        <v>470</v>
      </c>
      <c r="B483" s="23">
        <f t="shared" si="62"/>
        <v>4700</v>
      </c>
      <c r="C483" s="24">
        <f t="shared" si="63"/>
        <v>78.33333333333333</v>
      </c>
      <c r="D483" s="32">
        <f t="shared" si="64"/>
        <v>706.1169021565903</v>
      </c>
      <c r="E483" s="24">
        <f t="shared" si="57"/>
        <v>985.2165275274658</v>
      </c>
      <c r="F483" s="5">
        <f t="shared" si="58"/>
        <v>0.31794515115200284</v>
      </c>
      <c r="G483" s="25">
        <f t="shared" si="59"/>
        <v>1073.8022801880131</v>
      </c>
      <c r="H483" s="29">
        <f t="shared" si="60"/>
        <v>0.5427286490827226</v>
      </c>
      <c r="I483" s="26">
        <f t="shared" si="61"/>
        <v>0.6600594778135165</v>
      </c>
    </row>
    <row r="484" spans="1:9" ht="12">
      <c r="A484" s="23">
        <v>471</v>
      </c>
      <c r="B484" s="23">
        <f t="shared" si="62"/>
        <v>4710</v>
      </c>
      <c r="C484" s="24">
        <f t="shared" si="63"/>
        <v>78.5</v>
      </c>
      <c r="D484" s="32">
        <f t="shared" si="64"/>
        <v>706.7769616344038</v>
      </c>
      <c r="E484" s="24">
        <f t="shared" si="57"/>
        <v>985.5344726786178</v>
      </c>
      <c r="F484" s="5">
        <f t="shared" si="58"/>
        <v>0.3172718946373152</v>
      </c>
      <c r="G484" s="25">
        <f t="shared" si="59"/>
        <v>1082.4232784701235</v>
      </c>
      <c r="H484" s="29">
        <f t="shared" si="60"/>
        <v>0.5384060676633657</v>
      </c>
      <c r="I484" s="26">
        <f t="shared" si="61"/>
        <v>0.6548396846336101</v>
      </c>
    </row>
    <row r="485" spans="1:9" ht="12">
      <c r="A485" s="23">
        <v>472</v>
      </c>
      <c r="B485" s="23">
        <f t="shared" si="62"/>
        <v>4720</v>
      </c>
      <c r="C485" s="24">
        <f t="shared" si="63"/>
        <v>78.66666666666667</v>
      </c>
      <c r="D485" s="32">
        <f t="shared" si="64"/>
        <v>707.4318013190375</v>
      </c>
      <c r="E485" s="24">
        <f t="shared" si="57"/>
        <v>985.8517445732551</v>
      </c>
      <c r="F485" s="5">
        <f t="shared" si="58"/>
        <v>0.3166014833727786</v>
      </c>
      <c r="G485" s="25">
        <f t="shared" si="59"/>
        <v>1091.3440032793783</v>
      </c>
      <c r="H485" s="29">
        <f t="shared" si="60"/>
        <v>0.5340050975285361</v>
      </c>
      <c r="I485" s="26">
        <f t="shared" si="61"/>
        <v>0.6495495159880749</v>
      </c>
    </row>
    <row r="486" spans="1:9" ht="12">
      <c r="A486" s="23">
        <v>473</v>
      </c>
      <c r="B486" s="23">
        <f t="shared" si="62"/>
        <v>4730</v>
      </c>
      <c r="C486" s="24">
        <f t="shared" si="63"/>
        <v>78.83333333333333</v>
      </c>
      <c r="D486" s="32">
        <f t="shared" si="64"/>
        <v>708.0813508350255</v>
      </c>
      <c r="E486" s="24">
        <f t="shared" si="57"/>
        <v>986.1683460566279</v>
      </c>
      <c r="F486" s="5">
        <f t="shared" si="58"/>
        <v>0.3159338993596066</v>
      </c>
      <c r="G486" s="25">
        <f t="shared" si="59"/>
        <v>1100.5784439767203</v>
      </c>
      <c r="H486" s="29">
        <f t="shared" si="60"/>
        <v>0.5295245096774897</v>
      </c>
      <c r="I486" s="26">
        <f t="shared" si="61"/>
        <v>0.6441873198001025</v>
      </c>
    </row>
    <row r="487" spans="1:9" ht="12">
      <c r="A487" s="23">
        <v>474</v>
      </c>
      <c r="B487" s="23">
        <f t="shared" si="62"/>
        <v>4740</v>
      </c>
      <c r="C487" s="24">
        <f t="shared" si="63"/>
        <v>79</v>
      </c>
      <c r="D487" s="32">
        <f t="shared" si="64"/>
        <v>708.7255381548257</v>
      </c>
      <c r="E487" s="24">
        <f t="shared" si="57"/>
        <v>986.4842799559875</v>
      </c>
      <c r="F487" s="5">
        <f t="shared" si="58"/>
        <v>0.3152691247511257</v>
      </c>
      <c r="G487" s="25">
        <f t="shared" si="59"/>
        <v>1110.1413840078258</v>
      </c>
      <c r="H487" s="29">
        <f t="shared" si="60"/>
        <v>0.5249630986680514</v>
      </c>
      <c r="I487" s="26">
        <f t="shared" si="61"/>
        <v>0.6387514372453929</v>
      </c>
    </row>
    <row r="488" spans="1:9" ht="12">
      <c r="A488" s="23">
        <v>475</v>
      </c>
      <c r="B488" s="23">
        <f t="shared" si="62"/>
        <v>4750</v>
      </c>
      <c r="C488" s="24">
        <f t="shared" si="63"/>
        <v>79.16666666666667</v>
      </c>
      <c r="D488" s="32">
        <f t="shared" si="64"/>
        <v>709.3642895920711</v>
      </c>
      <c r="E488" s="24">
        <f t="shared" si="57"/>
        <v>986.7995490807386</v>
      </c>
      <c r="F488" s="5">
        <f t="shared" si="58"/>
        <v>0.31460714184970584</v>
      </c>
      <c r="G488" s="25">
        <f t="shared" si="59"/>
        <v>1120.0484526062226</v>
      </c>
      <c r="H488" s="29">
        <f t="shared" si="60"/>
        <v>0.5203196875566576</v>
      </c>
      <c r="I488" s="26">
        <f t="shared" si="61"/>
        <v>0.6332402065207052</v>
      </c>
    </row>
    <row r="489" spans="1:9" ht="12">
      <c r="A489" s="23">
        <v>476</v>
      </c>
      <c r="B489" s="23">
        <f t="shared" si="62"/>
        <v>4760</v>
      </c>
      <c r="C489" s="24">
        <f t="shared" si="63"/>
        <v>79.33333333333333</v>
      </c>
      <c r="D489" s="32">
        <f t="shared" si="64"/>
        <v>709.9975297985918</v>
      </c>
      <c r="E489" s="24">
        <f t="shared" si="57"/>
        <v>987.1141562225883</v>
      </c>
      <c r="F489" s="5">
        <f t="shared" si="58"/>
        <v>0.3139479331075563</v>
      </c>
      <c r="G489" s="25">
        <f t="shared" si="59"/>
        <v>1130.3161801970655</v>
      </c>
      <c r="H489" s="29">
        <f t="shared" si="60"/>
        <v>0.5155931332477094</v>
      </c>
      <c r="I489" s="26">
        <f t="shared" si="61"/>
        <v>0.6276519670502974</v>
      </c>
    </row>
    <row r="490" spans="1:9" ht="12">
      <c r="A490" s="23">
        <v>477</v>
      </c>
      <c r="B490" s="23">
        <f t="shared" si="62"/>
        <v>4770</v>
      </c>
      <c r="C490" s="24">
        <f t="shared" si="63"/>
        <v>79.5</v>
      </c>
      <c r="D490" s="32">
        <f t="shared" si="64"/>
        <v>710.6251817656421</v>
      </c>
      <c r="E490" s="24">
        <f t="shared" si="57"/>
        <v>987.4281041556959</v>
      </c>
      <c r="F490" s="5">
        <f t="shared" si="58"/>
        <v>0.313291481121837</v>
      </c>
      <c r="G490" s="25">
        <f t="shared" si="59"/>
        <v>1140.962057782042</v>
      </c>
      <c r="H490" s="29">
        <f t="shared" si="60"/>
        <v>0.5107823322725396</v>
      </c>
      <c r="I490" s="26">
        <f t="shared" si="61"/>
        <v>0.6219850641635423</v>
      </c>
    </row>
    <row r="491" spans="1:9" ht="12">
      <c r="A491" s="23">
        <v>478</v>
      </c>
      <c r="B491" s="23">
        <f t="shared" si="62"/>
        <v>4780</v>
      </c>
      <c r="C491" s="24">
        <f t="shared" si="63"/>
        <v>79.66666666666667</v>
      </c>
      <c r="D491" s="32">
        <f t="shared" si="64"/>
        <v>711.2471668298057</v>
      </c>
      <c r="E491" s="24">
        <f t="shared" si="57"/>
        <v>987.7413956368177</v>
      </c>
      <c r="F491" s="5">
        <f t="shared" si="58"/>
        <v>0.31263776863636394</v>
      </c>
      <c r="G491" s="25">
        <f t="shared" si="59"/>
        <v>1152.0046006075236</v>
      </c>
      <c r="H491" s="29">
        <f t="shared" si="60"/>
        <v>0.5058862270177129</v>
      </c>
      <c r="I491" s="26">
        <f t="shared" si="61"/>
        <v>0.616237854276851</v>
      </c>
    </row>
    <row r="492" spans="1:9" ht="12">
      <c r="A492" s="23">
        <v>479</v>
      </c>
      <c r="B492" s="23">
        <f t="shared" si="62"/>
        <v>4790</v>
      </c>
      <c r="C492" s="24">
        <f t="shared" si="63"/>
        <v>79.83333333333333</v>
      </c>
      <c r="D492" s="32">
        <f t="shared" si="64"/>
        <v>711.8634046840825</v>
      </c>
      <c r="E492" s="24">
        <f t="shared" si="57"/>
        <v>988.0540334054541</v>
      </c>
      <c r="F492" s="5">
        <f t="shared" si="58"/>
        <v>0.3119867785378574</v>
      </c>
      <c r="G492" s="25">
        <f t="shared" si="59"/>
        <v>1163.4634164413005</v>
      </c>
      <c r="H492" s="29">
        <f t="shared" si="60"/>
        <v>0.5009038124214972</v>
      </c>
      <c r="I492" s="26">
        <f t="shared" si="61"/>
        <v>0.6104087106151878</v>
      </c>
    </row>
    <row r="493" spans="1:9" ht="12">
      <c r="A493" s="23">
        <v>480</v>
      </c>
      <c r="B493" s="23">
        <f t="shared" si="62"/>
        <v>4800</v>
      </c>
      <c r="C493" s="24">
        <f t="shared" si="63"/>
        <v>80</v>
      </c>
      <c r="D493" s="32">
        <f t="shared" si="64"/>
        <v>712.4738133946977</v>
      </c>
      <c r="E493" s="24">
        <f t="shared" si="57"/>
        <v>988.366020183992</v>
      </c>
      <c r="F493" s="5">
        <f t="shared" si="58"/>
        <v>0.31133849385571466</v>
      </c>
      <c r="G493" s="25">
        <f t="shared" si="59"/>
        <v>1175.3592788081874</v>
      </c>
      <c r="H493" s="29">
        <f t="shared" si="60"/>
        <v>0.4958341431560644</v>
      </c>
      <c r="I493" s="26">
        <f t="shared" si="61"/>
        <v>0.6044960295078627</v>
      </c>
    </row>
    <row r="494" spans="1:9" ht="12">
      <c r="A494" s="23">
        <v>481</v>
      </c>
      <c r="B494" s="23">
        <f t="shared" si="62"/>
        <v>4810</v>
      </c>
      <c r="C494" s="24">
        <f t="shared" si="63"/>
        <v>80.16666666666667</v>
      </c>
      <c r="D494" s="32">
        <f t="shared" si="64"/>
        <v>713.0783094242056</v>
      </c>
      <c r="E494" s="24">
        <f t="shared" si="57"/>
        <v>988.6773586778477</v>
      </c>
      <c r="F494" s="5">
        <f t="shared" si="58"/>
        <v>0.31069289775996367</v>
      </c>
      <c r="G494" s="25">
        <f t="shared" si="59"/>
        <v>1187.714205561496</v>
      </c>
      <c r="H494" s="29">
        <f t="shared" si="60"/>
        <v>0.49067634131131277</v>
      </c>
      <c r="I494" s="26">
        <f t="shared" si="61"/>
        <v>0.598498237294332</v>
      </c>
    </row>
    <row r="495" spans="1:9" ht="12">
      <c r="A495" s="23">
        <v>482</v>
      </c>
      <c r="B495" s="23">
        <f t="shared" si="62"/>
        <v>4820</v>
      </c>
      <c r="C495" s="24">
        <f t="shared" si="63"/>
        <v>80.33333333333333</v>
      </c>
      <c r="D495" s="32">
        <f t="shared" si="64"/>
        <v>713.6768076614999</v>
      </c>
      <c r="E495" s="24">
        <f t="shared" si="57"/>
        <v>988.9880515756076</v>
      </c>
      <c r="F495" s="5">
        <f t="shared" si="58"/>
        <v>0.31004997355967134</v>
      </c>
      <c r="G495" s="25">
        <f t="shared" si="59"/>
        <v>1200.5515431960673</v>
      </c>
      <c r="H495" s="29">
        <f t="shared" si="60"/>
        <v>0.4854296045940033</v>
      </c>
      <c r="I495" s="26">
        <f t="shared" si="61"/>
        <v>0.5924137978751304</v>
      </c>
    </row>
    <row r="496" spans="1:9" ht="12">
      <c r="A496" s="23">
        <v>483</v>
      </c>
      <c r="B496" s="23">
        <f t="shared" si="62"/>
        <v>4830</v>
      </c>
      <c r="C496" s="24">
        <f t="shared" si="63"/>
        <v>80.5</v>
      </c>
      <c r="D496" s="32">
        <f t="shared" si="64"/>
        <v>714.269221459375</v>
      </c>
      <c r="E496" s="24">
        <f t="shared" si="57"/>
        <v>989.2981015491673</v>
      </c>
      <c r="F496" s="5">
        <f t="shared" si="58"/>
        <v>0.30940970470248885</v>
      </c>
      <c r="G496" s="25">
        <f t="shared" si="59"/>
        <v>1213.8960573392785</v>
      </c>
      <c r="H496" s="29">
        <f t="shared" si="60"/>
        <v>0.4800932150531749</v>
      </c>
      <c r="I496" s="26">
        <f t="shared" si="61"/>
        <v>0.5862412209424978</v>
      </c>
    </row>
    <row r="497" spans="1:9" ht="12">
      <c r="A497" s="23">
        <v>484</v>
      </c>
      <c r="B497" s="23">
        <f t="shared" si="62"/>
        <v>4840</v>
      </c>
      <c r="C497" s="24">
        <f t="shared" si="63"/>
        <v>80.66666666666667</v>
      </c>
      <c r="D497" s="32">
        <f t="shared" si="64"/>
        <v>714.8554626803175</v>
      </c>
      <c r="E497" s="24">
        <f t="shared" si="57"/>
        <v>989.6075112538698</v>
      </c>
      <c r="F497" s="5">
        <f t="shared" si="58"/>
        <v>0.3087720747715821</v>
      </c>
      <c r="G497" s="25">
        <f t="shared" si="59"/>
        <v>1227.774029889242</v>
      </c>
      <c r="H497" s="29">
        <f t="shared" si="60"/>
        <v>0.47466654833948596</v>
      </c>
      <c r="I497" s="26">
        <f t="shared" si="61"/>
        <v>0.5799790709243074</v>
      </c>
    </row>
    <row r="498" spans="1:9" ht="12">
      <c r="A498" s="23">
        <v>485</v>
      </c>
      <c r="B498" s="23">
        <f t="shared" si="62"/>
        <v>4850</v>
      </c>
      <c r="C498" s="24">
        <f t="shared" si="63"/>
        <v>80.83333333333333</v>
      </c>
      <c r="D498" s="32">
        <f t="shared" si="64"/>
        <v>715.4354417512418</v>
      </c>
      <c r="E498" s="24">
        <f t="shared" si="57"/>
        <v>989.9162833286414</v>
      </c>
      <c r="F498" s="5">
        <f t="shared" si="58"/>
        <v>0.3081370674859727</v>
      </c>
      <c r="G498" s="25">
        <f t="shared" si="59"/>
        <v>1242.2133633046215</v>
      </c>
      <c r="H498" s="29">
        <f t="shared" si="60"/>
        <v>0.46914908350207024</v>
      </c>
      <c r="I498" s="26">
        <f t="shared" si="61"/>
        <v>0.5736259766724654</v>
      </c>
    </row>
    <row r="499" spans="1:9" ht="12">
      <c r="A499" s="23">
        <v>486</v>
      </c>
      <c r="B499" s="23">
        <f t="shared" si="62"/>
        <v>4860</v>
      </c>
      <c r="C499" s="24">
        <f t="shared" si="63"/>
        <v>81</v>
      </c>
      <c r="D499" s="32">
        <f t="shared" si="64"/>
        <v>716.0090677279143</v>
      </c>
      <c r="E499" s="24">
        <f t="shared" si="57"/>
        <v>990.2244203961274</v>
      </c>
      <c r="F499" s="5">
        <f t="shared" si="58"/>
        <v>0.3075046666978096</v>
      </c>
      <c r="G499" s="25">
        <f t="shared" si="59"/>
        <v>1257.2436925879733</v>
      </c>
      <c r="H499" s="29">
        <f t="shared" si="60"/>
        <v>0.46354041332174606</v>
      </c>
      <c r="I499" s="26">
        <f t="shared" si="61"/>
        <v>0.5671806419249734</v>
      </c>
    </row>
    <row r="500" spans="1:9" ht="12">
      <c r="A500" s="23">
        <v>487</v>
      </c>
      <c r="B500" s="23">
        <f t="shared" si="62"/>
        <v>4870</v>
      </c>
      <c r="C500" s="24">
        <f t="shared" si="63"/>
        <v>81.16666666666667</v>
      </c>
      <c r="D500" s="32">
        <f t="shared" si="64"/>
        <v>716.5762483698393</v>
      </c>
      <c r="E500" s="24">
        <f t="shared" si="57"/>
        <v>990.5319250628252</v>
      </c>
      <c r="F500" s="5">
        <f t="shared" si="58"/>
        <v>0.30687485639191436</v>
      </c>
      <c r="G500" s="25">
        <f t="shared" si="59"/>
        <v>1272.8965055446015</v>
      </c>
      <c r="H500" s="29">
        <f t="shared" si="60"/>
        <v>0.4578402551738068</v>
      </c>
      <c r="I500" s="26">
        <f t="shared" si="61"/>
        <v>0.5606418565666712</v>
      </c>
    </row>
    <row r="501" spans="1:9" ht="12">
      <c r="A501" s="23">
        <v>488</v>
      </c>
      <c r="B501" s="23">
        <f t="shared" si="62"/>
        <v>4880</v>
      </c>
      <c r="C501" s="24">
        <f t="shared" si="63"/>
        <v>81.33333333333333</v>
      </c>
      <c r="D501" s="32">
        <f t="shared" si="64"/>
        <v>717.136890226406</v>
      </c>
      <c r="E501" s="24">
        <f t="shared" si="57"/>
        <v>990.8387999192171</v>
      </c>
      <c r="F501" s="5">
        <f t="shared" si="58"/>
        <v>0.3062476206833935</v>
      </c>
      <c r="G501" s="25">
        <f t="shared" si="59"/>
        <v>1289.2052719415942</v>
      </c>
      <c r="H501" s="29">
        <f t="shared" si="60"/>
        <v>0.4520484624071485</v>
      </c>
      <c r="I501" s="26">
        <f t="shared" si="61"/>
        <v>0.5540085087096186</v>
      </c>
    </row>
    <row r="502" spans="1:9" ht="12">
      <c r="A502" s="23">
        <v>489</v>
      </c>
      <c r="B502" s="23">
        <f t="shared" si="62"/>
        <v>4890</v>
      </c>
      <c r="C502" s="24">
        <f t="shared" si="63"/>
        <v>81.5</v>
      </c>
      <c r="D502" s="32">
        <f t="shared" si="64"/>
        <v>717.6908987351156</v>
      </c>
      <c r="E502" s="24">
        <f t="shared" si="57"/>
        <v>991.1450475399005</v>
      </c>
      <c r="F502" s="5">
        <f t="shared" si="58"/>
        <v>0.3056229438180935</v>
      </c>
      <c r="G502" s="25">
        <f t="shared" si="59"/>
        <v>1306.2055822372222</v>
      </c>
      <c r="H502" s="29">
        <f t="shared" si="60"/>
        <v>0.4461650362190438</v>
      </c>
      <c r="I502" s="26">
        <f t="shared" si="61"/>
        <v>0.5472795976079187</v>
      </c>
    </row>
    <row r="503" spans="1:9" ht="12">
      <c r="A503" s="23">
        <v>490</v>
      </c>
      <c r="B503" s="23">
        <f t="shared" si="62"/>
        <v>4900</v>
      </c>
      <c r="C503" s="24">
        <f t="shared" si="63"/>
        <v>81.66666666666667</v>
      </c>
      <c r="D503" s="32">
        <f t="shared" si="64"/>
        <v>718.2381783327236</v>
      </c>
      <c r="E503" s="24">
        <f t="shared" si="57"/>
        <v>991.4506704837186</v>
      </c>
      <c r="F503" s="5">
        <f t="shared" si="58"/>
        <v>0.30500081016896274</v>
      </c>
      <c r="G503" s="25">
        <f t="shared" si="59"/>
        <v>1323.9352965991995</v>
      </c>
      <c r="H503" s="29">
        <f t="shared" si="60"/>
        <v>0.4401901379964611</v>
      </c>
      <c r="I503" s="26">
        <f t="shared" si="61"/>
        <v>0.5404542474154178</v>
      </c>
    </row>
    <row r="504" spans="1:9" ht="12">
      <c r="A504" s="23">
        <v>491</v>
      </c>
      <c r="B504" s="23">
        <f t="shared" si="62"/>
        <v>4910</v>
      </c>
      <c r="C504" s="24">
        <f t="shared" si="63"/>
        <v>81.83333333333333</v>
      </c>
      <c r="D504" s="32">
        <f t="shared" si="64"/>
        <v>718.778632580139</v>
      </c>
      <c r="E504" s="24">
        <f t="shared" si="57"/>
        <v>991.7556712938875</v>
      </c>
      <c r="F504" s="5">
        <f t="shared" si="58"/>
        <v>0.3043812042368472</v>
      </c>
      <c r="G504" s="25">
        <f t="shared" si="59"/>
        <v>1342.4347049817743</v>
      </c>
      <c r="H504" s="29">
        <f t="shared" si="60"/>
        <v>0.4341241020853224</v>
      </c>
      <c r="I504" s="26">
        <f t="shared" si="61"/>
        <v>0.5335317217855972</v>
      </c>
    </row>
    <row r="505" spans="1:9" ht="12">
      <c r="A505" s="23">
        <v>492</v>
      </c>
      <c r="B505" s="23">
        <f t="shared" si="62"/>
        <v>4920</v>
      </c>
      <c r="C505" s="24">
        <f t="shared" si="63"/>
        <v>82</v>
      </c>
      <c r="D505" s="32">
        <f t="shared" si="64"/>
        <v>719.3121643019246</v>
      </c>
      <c r="E505" s="24">
        <f t="shared" si="57"/>
        <v>992.0600524981244</v>
      </c>
      <c r="F505" s="5">
        <f t="shared" si="58"/>
        <v>0.30376411064742115</v>
      </c>
      <c r="G505" s="25">
        <f t="shared" si="59"/>
        <v>1361.7466990861335</v>
      </c>
      <c r="H505" s="29">
        <f t="shared" si="60"/>
        <v>0.4279674489385526</v>
      </c>
      <c r="I505" s="26">
        <f t="shared" si="61"/>
        <v>0.5265114393039134</v>
      </c>
    </row>
    <row r="506" spans="1:9" ht="12">
      <c r="A506" s="23">
        <v>493</v>
      </c>
      <c r="B506" s="23">
        <f t="shared" si="62"/>
        <v>4930</v>
      </c>
      <c r="C506" s="24">
        <f t="shared" si="63"/>
        <v>82.16666666666667</v>
      </c>
      <c r="D506" s="32">
        <f t="shared" si="64"/>
        <v>719.8386757412285</v>
      </c>
      <c r="E506" s="24">
        <f t="shared" si="57"/>
        <v>992.3638166087718</v>
      </c>
      <c r="F506" s="5">
        <f t="shared" si="58"/>
        <v>0.3031495141514142</v>
      </c>
      <c r="G506" s="25">
        <f t="shared" si="59"/>
        <v>1381.9169570864483</v>
      </c>
      <c r="H506" s="29">
        <f t="shared" si="60"/>
        <v>0.4217208985821356</v>
      </c>
      <c r="I506" s="26">
        <f t="shared" si="61"/>
        <v>0.5193929897305977</v>
      </c>
    </row>
    <row r="507" spans="1:9" ht="12">
      <c r="A507" s="23">
        <v>494</v>
      </c>
      <c r="B507" s="23">
        <f t="shared" si="62"/>
        <v>4940</v>
      </c>
      <c r="C507" s="24">
        <f t="shared" si="63"/>
        <v>82.33333333333333</v>
      </c>
      <c r="D507" s="32">
        <f t="shared" si="64"/>
        <v>720.3580687309591</v>
      </c>
      <c r="E507" s="24">
        <f t="shared" si="57"/>
        <v>992.6669661229232</v>
      </c>
      <c r="F507" s="5">
        <f t="shared" si="58"/>
        <v>0.302537399622679</v>
      </c>
      <c r="G507" s="25">
        <f t="shared" si="59"/>
        <v>1402.9941420651976</v>
      </c>
      <c r="H507" s="29">
        <f t="shared" si="60"/>
        <v>0.41538538432564975</v>
      </c>
      <c r="I507" s="26">
        <f t="shared" si="61"/>
        <v>0.5121761510192332</v>
      </c>
    </row>
    <row r="508" spans="1:9" ht="12">
      <c r="A508" s="23">
        <v>495</v>
      </c>
      <c r="B508" s="23">
        <f t="shared" si="62"/>
        <v>4950</v>
      </c>
      <c r="C508" s="24">
        <f t="shared" si="63"/>
        <v>82.5</v>
      </c>
      <c r="D508" s="32">
        <f t="shared" si="64"/>
        <v>720.8702448819784</v>
      </c>
      <c r="E508" s="24">
        <f t="shared" si="57"/>
        <v>992.9695035225459</v>
      </c>
      <c r="F508" s="5">
        <f t="shared" si="58"/>
        <v>0.30192775205682665</v>
      </c>
      <c r="G508" s="25">
        <f t="shared" si="59"/>
        <v>1425.0301151661547</v>
      </c>
      <c r="H508" s="29">
        <f t="shared" si="60"/>
        <v>0.408962066630035</v>
      </c>
      <c r="I508" s="26">
        <f t="shared" si="61"/>
        <v>0.5048609070609672</v>
      </c>
    </row>
    <row r="509" spans="1:9" ht="12">
      <c r="A509" s="23">
        <v>496</v>
      </c>
      <c r="B509" s="23">
        <f t="shared" si="62"/>
        <v>4960</v>
      </c>
      <c r="C509" s="24">
        <f t="shared" si="63"/>
        <v>82.66666666666667</v>
      </c>
      <c r="D509" s="32">
        <f t="shared" si="64"/>
        <v>721.3751057890394</v>
      </c>
      <c r="E509" s="24">
        <f t="shared" si="57"/>
        <v>993.2714312746027</v>
      </c>
      <c r="F509" s="5">
        <f t="shared" si="58"/>
        <v>0.30132055657009005</v>
      </c>
      <c r="G509" s="25">
        <f t="shared" si="59"/>
        <v>1448.0801645419137</v>
      </c>
      <c r="H509" s="29">
        <f t="shared" si="60"/>
        <v>0.4024523470306255</v>
      </c>
      <c r="I509" s="26">
        <f t="shared" si="61"/>
        <v>0.4974474660873814</v>
      </c>
    </row>
    <row r="510" spans="1:9" ht="12">
      <c r="A510" s="23">
        <v>497</v>
      </c>
      <c r="B510" s="23">
        <f t="shared" si="62"/>
        <v>4970</v>
      </c>
      <c r="C510" s="24">
        <f t="shared" si="63"/>
        <v>82.83333333333333</v>
      </c>
      <c r="D510" s="32">
        <f t="shared" si="64"/>
        <v>721.8725532551267</v>
      </c>
      <c r="E510" s="24">
        <f t="shared" si="57"/>
        <v>993.5727518311728</v>
      </c>
      <c r="F510" s="5">
        <f t="shared" si="58"/>
        <v>0.30071579839830065</v>
      </c>
      <c r="G510" s="25">
        <f t="shared" si="59"/>
        <v>1472.2032512451592</v>
      </c>
      <c r="H510" s="29">
        <f t="shared" si="60"/>
        <v>0.39585788199793837</v>
      </c>
      <c r="I510" s="26">
        <f t="shared" si="61"/>
        <v>0.48993627964611824</v>
      </c>
    </row>
    <row r="511" spans="1:9" ht="12">
      <c r="A511" s="23">
        <v>498</v>
      </c>
      <c r="B511" s="23">
        <f t="shared" si="62"/>
        <v>4980</v>
      </c>
      <c r="C511" s="24">
        <f t="shared" si="63"/>
        <v>83</v>
      </c>
      <c r="D511" s="32">
        <f t="shared" si="64"/>
        <v>722.3624895347729</v>
      </c>
      <c r="E511" s="24">
        <f t="shared" si="57"/>
        <v>993.8734676295711</v>
      </c>
      <c r="F511" s="5">
        <f t="shared" si="58"/>
        <v>0.3001134628957516</v>
      </c>
      <c r="G511" s="25">
        <f t="shared" si="59"/>
        <v>1497.4622732891098</v>
      </c>
      <c r="H511" s="29">
        <f t="shared" si="60"/>
        <v>0.38918059660249715</v>
      </c>
      <c r="I511" s="26">
        <f t="shared" si="61"/>
        <v>0.4823280620426038</v>
      </c>
    </row>
    <row r="512" spans="1:9" ht="12">
      <c r="A512" s="23">
        <v>499</v>
      </c>
      <c r="B512" s="23">
        <f t="shared" si="62"/>
        <v>4990</v>
      </c>
      <c r="C512" s="24">
        <f t="shared" si="63"/>
        <v>83.16666666666667</v>
      </c>
      <c r="D512" s="32">
        <f t="shared" si="64"/>
        <v>722.8448175968155</v>
      </c>
      <c r="E512" s="24">
        <f t="shared" si="57"/>
        <v>994.1735810924669</v>
      </c>
      <c r="F512" s="5">
        <f t="shared" si="58"/>
        <v>0.29951353553337867</v>
      </c>
      <c r="G512" s="25">
        <f t="shared" si="59"/>
        <v>1523.9243491828845</v>
      </c>
      <c r="H512" s="29">
        <f t="shared" si="60"/>
        <v>0.38242269783330846</v>
      </c>
      <c r="I512" s="26">
        <f t="shared" si="61"/>
        <v>0.4746238101186621</v>
      </c>
    </row>
    <row r="513" spans="1:9" ht="12">
      <c r="A513" s="23">
        <v>500</v>
      </c>
      <c r="B513" s="23">
        <f t="shared" si="62"/>
        <v>5000</v>
      </c>
      <c r="C513" s="24">
        <f t="shared" si="63"/>
        <v>83.33333333333333</v>
      </c>
      <c r="D513" s="32">
        <f t="shared" si="64"/>
        <v>723.3194414069342</v>
      </c>
      <c r="E513" s="24">
        <f t="shared" si="57"/>
        <v>994.4730946280002</v>
      </c>
      <c r="F513" s="5">
        <f t="shared" si="58"/>
        <v>0.29891600189876044</v>
      </c>
      <c r="G513" s="25">
        <f t="shared" si="59"/>
        <v>1551.6611223323157</v>
      </c>
      <c r="H513" s="29">
        <f t="shared" si="60"/>
        <v>0.3755866874027241</v>
      </c>
      <c r="I513" s="26">
        <f t="shared" si="61"/>
        <v>0.46682482321443103</v>
      </c>
    </row>
    <row r="514" spans="1:9" ht="12">
      <c r="A514" s="23">
        <v>501</v>
      </c>
      <c r="B514" s="23">
        <f t="shared" si="62"/>
        <v>5010</v>
      </c>
      <c r="C514" s="24">
        <f t="shared" si="63"/>
        <v>83.5</v>
      </c>
      <c r="D514" s="32">
        <f t="shared" si="64"/>
        <v>723.7862662301486</v>
      </c>
      <c r="E514" s="24">
        <f t="shared" si="57"/>
        <v>994.772010629899</v>
      </c>
      <c r="F514" s="5">
        <f t="shared" si="58"/>
        <v>0.2983208476933896</v>
      </c>
      <c r="G514" s="25">
        <f t="shared" si="59"/>
        <v>1580.7490877856749</v>
      </c>
      <c r="H514" s="29">
        <f t="shared" si="60"/>
        <v>0.3686753738537686</v>
      </c>
      <c r="I514" s="26">
        <f t="shared" si="61"/>
        <v>0.45893272313469635</v>
      </c>
    </row>
    <row r="515" spans="1:9" ht="12">
      <c r="A515" s="23">
        <v>502</v>
      </c>
      <c r="B515" s="23">
        <f t="shared" si="62"/>
        <v>5020</v>
      </c>
      <c r="C515" s="24">
        <f t="shared" si="63"/>
        <v>83.66666666666667</v>
      </c>
      <c r="D515" s="32">
        <f t="shared" si="64"/>
        <v>724.2451989532833</v>
      </c>
      <c r="E515" s="24">
        <f t="shared" si="57"/>
        <v>995.0703314775924</v>
      </c>
      <c r="F515" s="5">
        <f t="shared" si="58"/>
        <v>0.2977280587332416</v>
      </c>
      <c r="G515" s="25">
        <f t="shared" si="59"/>
        <v>1611.2699428977644</v>
      </c>
      <c r="H515" s="29">
        <f t="shared" si="60"/>
        <v>0.36169188376982286</v>
      </c>
      <c r="I515" s="26">
        <f t="shared" si="61"/>
        <v>0.4509494739135663</v>
      </c>
    </row>
    <row r="516" spans="1:9" ht="12">
      <c r="A516" s="23">
        <v>503</v>
      </c>
      <c r="B516" s="23">
        <f t="shared" si="62"/>
        <v>5030</v>
      </c>
      <c r="C516" s="24">
        <f t="shared" si="63"/>
        <v>83.83333333333333</v>
      </c>
      <c r="D516" s="32">
        <f t="shared" si="64"/>
        <v>724.6961484271968</v>
      </c>
      <c r="E516" s="24">
        <f t="shared" si="57"/>
        <v>995.3680595363256</v>
      </c>
      <c r="F516" s="5">
        <f t="shared" si="58"/>
        <v>0.29713762094638696</v>
      </c>
      <c r="G516" s="25">
        <f t="shared" si="59"/>
        <v>1643.3109635843914</v>
      </c>
      <c r="H516" s="29">
        <f t="shared" si="60"/>
        <v>0.3546396718714881</v>
      </c>
      <c r="I516" s="26">
        <f t="shared" si="61"/>
        <v>0.4428774011445682</v>
      </c>
    </row>
    <row r="517" spans="1:9" ht="12">
      <c r="A517" s="23">
        <v>504</v>
      </c>
      <c r="B517" s="23">
        <f t="shared" si="62"/>
        <v>5040</v>
      </c>
      <c r="C517" s="24">
        <f t="shared" si="63"/>
        <v>84</v>
      </c>
      <c r="D517" s="32">
        <f t="shared" si="64"/>
        <v>725.1390258283413</v>
      </c>
      <c r="E517" s="24">
        <f t="shared" si="57"/>
        <v>995.665197157272</v>
      </c>
      <c r="F517" s="5">
        <f t="shared" si="58"/>
        <v>0.29654952037196836</v>
      </c>
      <c r="G517" s="25">
        <f t="shared" si="59"/>
        <v>1676.9654079433672</v>
      </c>
      <c r="H517" s="29">
        <f t="shared" si="60"/>
        <v>0.34752252977186554</v>
      </c>
      <c r="I517" s="26">
        <f t="shared" si="61"/>
        <v>0.4347192106152837</v>
      </c>
    </row>
    <row r="518" spans="1:9" ht="12">
      <c r="A518" s="23">
        <v>505</v>
      </c>
      <c r="B518" s="23">
        <f t="shared" si="62"/>
        <v>5050</v>
      </c>
      <c r="C518" s="24">
        <f t="shared" si="63"/>
        <v>84.16666666666667</v>
      </c>
      <c r="D518" s="32">
        <f t="shared" si="64"/>
        <v>725.5737450389566</v>
      </c>
      <c r="E518" s="24">
        <f t="shared" si="57"/>
        <v>995.961746677644</v>
      </c>
      <c r="F518" s="5">
        <f t="shared" si="58"/>
        <v>0.29596374316042784</v>
      </c>
      <c r="G518" s="25">
        <f t="shared" si="59"/>
        <v>1712.332949127603</v>
      </c>
      <c r="H518" s="29">
        <f t="shared" si="60"/>
        <v>0.34034459315012483</v>
      </c>
      <c r="I518" s="26">
        <f t="shared" si="61"/>
        <v>0.4264780059588978</v>
      </c>
    </row>
    <row r="519" spans="1:9" ht="12">
      <c r="A519" s="23">
        <v>506</v>
      </c>
      <c r="B519" s="23">
        <f t="shared" si="62"/>
        <v>5060</v>
      </c>
      <c r="C519" s="24">
        <f t="shared" si="63"/>
        <v>84.33333333333333</v>
      </c>
      <c r="D519" s="32">
        <f t="shared" si="64"/>
        <v>726.0002230449155</v>
      </c>
      <c r="E519" s="24">
        <f t="shared" si="57"/>
        <v>996.2577104208044</v>
      </c>
      <c r="F519" s="5">
        <f t="shared" si="58"/>
        <v>0.29538027557032365</v>
      </c>
      <c r="G519" s="25">
        <f t="shared" si="59"/>
        <v>1749.5201394714973</v>
      </c>
      <c r="H519" s="29">
        <f t="shared" si="60"/>
        <v>0.3331103470946251</v>
      </c>
      <c r="I519" s="26">
        <f t="shared" si="61"/>
        <v>0.41815730500950865</v>
      </c>
    </row>
    <row r="520" spans="1:9" ht="12">
      <c r="A520" s="23">
        <v>507</v>
      </c>
      <c r="B520" s="23">
        <f t="shared" si="62"/>
        <v>5070</v>
      </c>
      <c r="C520" s="24">
        <f t="shared" si="63"/>
        <v>84.5</v>
      </c>
      <c r="D520" s="32">
        <f t="shared" si="64"/>
        <v>726.418380349925</v>
      </c>
      <c r="E520" s="24">
        <f t="shared" si="57"/>
        <v>996.5530906963747</v>
      </c>
      <c r="F520" s="5">
        <f t="shared" si="58"/>
        <v>0.294799103969126</v>
      </c>
      <c r="G520" s="25">
        <f t="shared" si="59"/>
        <v>1788.6409079938808</v>
      </c>
      <c r="H520" s="29">
        <f t="shared" si="60"/>
        <v>0.32582462936175965</v>
      </c>
      <c r="I520" s="26">
        <f t="shared" si="61"/>
        <v>0.4097610545241624</v>
      </c>
    </row>
    <row r="521" spans="1:9" ht="12">
      <c r="A521" s="23">
        <v>508</v>
      </c>
      <c r="B521" s="23">
        <f t="shared" si="62"/>
        <v>5080</v>
      </c>
      <c r="C521" s="24">
        <f t="shared" si="63"/>
        <v>84.66666666666667</v>
      </c>
      <c r="D521" s="32">
        <f t="shared" si="64"/>
        <v>726.8281414044492</v>
      </c>
      <c r="E521" s="24">
        <f t="shared" si="57"/>
        <v>996.8478898003439</v>
      </c>
      <c r="F521" s="5">
        <f t="shared" si="58"/>
        <v>0.2942202148308297</v>
      </c>
      <c r="G521" s="25">
        <f t="shared" si="59"/>
        <v>1829.8170935298122</v>
      </c>
      <c r="H521" s="29">
        <f t="shared" si="60"/>
        <v>0.31849263129582434</v>
      </c>
      <c r="I521" s="26">
        <f t="shared" si="61"/>
        <v>0.4012936429148784</v>
      </c>
    </row>
    <row r="522" spans="1:9" ht="12">
      <c r="A522" s="23">
        <v>509</v>
      </c>
      <c r="B522" s="23">
        <f t="shared" si="62"/>
        <v>5090</v>
      </c>
      <c r="C522" s="24">
        <f t="shared" si="63"/>
        <v>84.83333333333333</v>
      </c>
      <c r="D522" s="32">
        <f t="shared" si="64"/>
        <v>727.2294350473641</v>
      </c>
      <c r="E522" s="24">
        <f t="shared" si="57"/>
        <v>997.1421100151747</v>
      </c>
      <c r="F522" s="5">
        <f t="shared" si="58"/>
        <v>0.2936435947361815</v>
      </c>
      <c r="G522" s="25">
        <f t="shared" si="59"/>
        <v>1873.179015880495</v>
      </c>
      <c r="H522" s="29">
        <f t="shared" si="60"/>
        <v>0.3111198961592296</v>
      </c>
      <c r="I522" s="26">
        <f t="shared" si="61"/>
        <v>0.39275991061751725</v>
      </c>
    </row>
    <row r="523" spans="1:9" ht="12">
      <c r="A523" s="23">
        <v>510</v>
      </c>
      <c r="B523" s="23">
        <f t="shared" si="62"/>
        <v>5100</v>
      </c>
      <c r="C523" s="24">
        <f t="shared" si="63"/>
        <v>85</v>
      </c>
      <c r="D523" s="32">
        <f t="shared" si="64"/>
        <v>727.6221949579816</v>
      </c>
      <c r="E523" s="24">
        <f t="shared" si="57"/>
        <v>997.4357536099109</v>
      </c>
      <c r="F523" s="5">
        <f t="shared" si="58"/>
        <v>0.29306923037006527</v>
      </c>
      <c r="G523" s="25">
        <f t="shared" si="59"/>
        <v>1918.8660875162502</v>
      </c>
      <c r="H523" s="29">
        <f t="shared" si="60"/>
        <v>0.3037123146319881</v>
      </c>
      <c r="I523" s="26">
        <f t="shared" si="61"/>
        <v>0.384165157714241</v>
      </c>
    </row>
    <row r="524" spans="1:9" ht="12">
      <c r="A524" s="23">
        <v>511</v>
      </c>
      <c r="B524" s="23">
        <f t="shared" si="62"/>
        <v>5110</v>
      </c>
      <c r="C524" s="24">
        <f t="shared" si="63"/>
        <v>85.16666666666667</v>
      </c>
      <c r="D524" s="32">
        <f t="shared" si="64"/>
        <v>728.0063601156959</v>
      </c>
      <c r="E524" s="24">
        <f t="shared" si="57"/>
        <v>997.7288228402809</v>
      </c>
      <c r="F524" s="5">
        <f t="shared" si="58"/>
        <v>0.2924971085218431</v>
      </c>
      <c r="G524" s="25">
        <f t="shared" si="59"/>
        <v>1967.0274685223326</v>
      </c>
      <c r="H524" s="29">
        <f t="shared" si="60"/>
        <v>0.29627611725533504</v>
      </c>
      <c r="I524" s="26">
        <f t="shared" si="61"/>
        <v>0.37551514842220196</v>
      </c>
    </row>
    <row r="525" spans="1:9" ht="12">
      <c r="A525" s="23">
        <v>512</v>
      </c>
      <c r="B525" s="23">
        <f t="shared" si="62"/>
        <v>5120</v>
      </c>
      <c r="C525" s="24">
        <f t="shared" si="63"/>
        <v>85.33333333333333</v>
      </c>
      <c r="D525" s="32">
        <f t="shared" si="64"/>
        <v>728.3818752641181</v>
      </c>
      <c r="E525" s="24">
        <f aca="true" t="shared" si="65" ref="E525:E588">20+345*LOG(8*(B525)/60+1)</f>
        <v>998.0213199488028</v>
      </c>
      <c r="F525" s="5">
        <f aca="true" t="shared" si="66" ref="F525:F588">20+345*LOG(8*(B525+delta_t_p)/60+1)-E525</f>
        <v>0.29192721608399097</v>
      </c>
      <c r="G525" s="25">
        <f aca="true" t="shared" si="67" ref="G525:G588">IF(steel_p&lt;&gt;1,IF(D525&lt;600,425+0.773*D525-0.00169*D525^2+0.00000222*D525^3,IF(D525&lt;735,666+13002/(738-D525),IF(D525&lt;900,545+17820/(D525-731),650))),450+0.28*D525-0.000291*D525^2+0.000000134*D525^3)</f>
        <v>2017.8227676434703</v>
      </c>
      <c r="H525" s="29">
        <f aca="true" t="shared" si="68" ref="H525:H588">(ro_p*c_p)/(7850*G525)*dp*fatt_sez_prot</f>
        <v>0.2888178636169297</v>
      </c>
      <c r="I525" s="26">
        <f aca="true" t="shared" si="69" ref="I525:I588">lam_p/dp*fatt_sez_prot/(7850*G525)*(E525-D525)/(1+H525/3)*delta_t_p-(EXP(H525/10)-1)*F525</f>
        <v>0.36681611206549225</v>
      </c>
    </row>
    <row r="526" spans="1:9" ht="12">
      <c r="A526" s="23">
        <v>513</v>
      </c>
      <c r="B526" s="23">
        <f aca="true" t="shared" si="70" ref="B526:B589">B525+delta_t_p</f>
        <v>5130</v>
      </c>
      <c r="C526" s="24">
        <f aca="true" t="shared" si="71" ref="C526:C589">B526/60</f>
        <v>85.5</v>
      </c>
      <c r="D526" s="32">
        <f t="shared" si="64"/>
        <v>728.7486913761836</v>
      </c>
      <c r="E526" s="24">
        <f t="shared" si="65"/>
        <v>998.3132471648868</v>
      </c>
      <c r="F526" s="5">
        <f t="shared" si="66"/>
        <v>0.29135954005050735</v>
      </c>
      <c r="G526" s="25">
        <f t="shared" si="67"/>
        <v>2071.422792460724</v>
      </c>
      <c r="H526" s="29">
        <f t="shared" si="68"/>
        <v>0.2813444281049339</v>
      </c>
      <c r="I526" s="26">
        <f t="shared" si="69"/>
        <v>0.35807474016032226</v>
      </c>
    </row>
    <row r="527" spans="1:9" ht="12">
      <c r="A527" s="23">
        <v>514</v>
      </c>
      <c r="B527" s="23">
        <f t="shared" si="70"/>
        <v>5140</v>
      </c>
      <c r="C527" s="24">
        <f t="shared" si="71"/>
        <v>85.66666666666667</v>
      </c>
      <c r="D527" s="32">
        <f aca="true" t="shared" si="72" ref="D527:D590">D526+IF(AND(I526&lt;0,F526&gt;0),0,I526)</f>
        <v>729.1067661163439</v>
      </c>
      <c r="E527" s="24">
        <f t="shared" si="65"/>
        <v>998.6046067049373</v>
      </c>
      <c r="F527" s="5">
        <f t="shared" si="66"/>
        <v>0.2907940675164582</v>
      </c>
      <c r="G527" s="25">
        <f t="shared" si="67"/>
        <v>2128.0103519255217</v>
      </c>
      <c r="H527" s="29">
        <f t="shared" si="68"/>
        <v>0.2738629820954857</v>
      </c>
      <c r="I527" s="26">
        <f t="shared" si="69"/>
        <v>0.34929817926660445</v>
      </c>
    </row>
    <row r="528" spans="1:9" ht="12">
      <c r="A528" s="23">
        <v>515</v>
      </c>
      <c r="B528" s="23">
        <f t="shared" si="70"/>
        <v>5150</v>
      </c>
      <c r="C528" s="24">
        <f t="shared" si="71"/>
        <v>85.83333333333333</v>
      </c>
      <c r="D528" s="32">
        <f t="shared" si="72"/>
        <v>729.4560642956105</v>
      </c>
      <c r="E528" s="24">
        <f t="shared" si="65"/>
        <v>998.8954007724537</v>
      </c>
      <c r="F528" s="5">
        <f t="shared" si="66"/>
        <v>0.2902307856770676</v>
      </c>
      <c r="G528" s="25">
        <f t="shared" si="67"/>
        <v>2187.781114682334</v>
      </c>
      <c r="H528" s="29">
        <f t="shared" si="68"/>
        <v>0.26638097248271</v>
      </c>
      <c r="I528" s="26">
        <f t="shared" si="69"/>
        <v>0.34049401929329576</v>
      </c>
    </row>
    <row r="529" spans="1:9" ht="12">
      <c r="A529" s="23">
        <v>516</v>
      </c>
      <c r="B529" s="23">
        <f t="shared" si="70"/>
        <v>5160</v>
      </c>
      <c r="C529" s="24">
        <f t="shared" si="71"/>
        <v>86</v>
      </c>
      <c r="D529" s="32">
        <f t="shared" si="72"/>
        <v>729.7965583149038</v>
      </c>
      <c r="E529" s="24">
        <f t="shared" si="65"/>
        <v>999.1856315581308</v>
      </c>
      <c r="F529" s="5">
        <f t="shared" si="66"/>
        <v>0.2896696818268083</v>
      </c>
      <c r="G529" s="25">
        <f t="shared" si="67"/>
        <v>2250.9445268345944</v>
      </c>
      <c r="H529" s="29">
        <f t="shared" si="68"/>
        <v>0.2589060965122629</v>
      </c>
      <c r="I529" s="26">
        <f t="shared" si="69"/>
        <v>0.3316702769904565</v>
      </c>
    </row>
    <row r="530" spans="1:9" ht="12">
      <c r="A530" s="23">
        <v>517</v>
      </c>
      <c r="B530" s="23">
        <f t="shared" si="70"/>
        <v>5170</v>
      </c>
      <c r="C530" s="24">
        <f t="shared" si="71"/>
        <v>86.16666666666667</v>
      </c>
      <c r="D530" s="32">
        <f t="shared" si="72"/>
        <v>730.1282285918943</v>
      </c>
      <c r="E530" s="24">
        <f t="shared" si="65"/>
        <v>999.4753012399576</v>
      </c>
      <c r="F530" s="5">
        <f t="shared" si="66"/>
        <v>0.2891107433573552</v>
      </c>
      <c r="G530" s="25">
        <f t="shared" si="67"/>
        <v>2317.724793051233</v>
      </c>
      <c r="H530" s="29">
        <f t="shared" si="68"/>
        <v>0.2514462729378522</v>
      </c>
      <c r="I530" s="26">
        <f t="shared" si="69"/>
        <v>0.32283537441840704</v>
      </c>
    </row>
    <row r="531" spans="1:9" ht="12">
      <c r="A531" s="23">
        <v>518</v>
      </c>
      <c r="B531" s="23">
        <f t="shared" si="70"/>
        <v>5180</v>
      </c>
      <c r="C531" s="24">
        <f t="shared" si="71"/>
        <v>86.33333333333333</v>
      </c>
      <c r="D531" s="32">
        <f t="shared" si="72"/>
        <v>730.4510639663127</v>
      </c>
      <c r="E531" s="24">
        <f t="shared" si="65"/>
        <v>999.764411983315</v>
      </c>
      <c r="F531" s="5">
        <f t="shared" si="66"/>
        <v>0.28855395775826764</v>
      </c>
      <c r="G531" s="25">
        <f t="shared" si="67"/>
        <v>2388.3619251744026</v>
      </c>
      <c r="H531" s="29">
        <f t="shared" si="68"/>
        <v>0.24400960958454046</v>
      </c>
      <c r="I531" s="26">
        <f t="shared" si="69"/>
        <v>0.3139981122534349</v>
      </c>
    </row>
    <row r="532" spans="1:9" ht="12">
      <c r="A532" s="23">
        <v>519</v>
      </c>
      <c r="B532" s="23">
        <f t="shared" si="70"/>
        <v>5190</v>
      </c>
      <c r="C532" s="24">
        <f t="shared" si="71"/>
        <v>86.5</v>
      </c>
      <c r="D532" s="32">
        <f t="shared" si="72"/>
        <v>730.7650620785662</v>
      </c>
      <c r="E532" s="24">
        <f t="shared" si="65"/>
        <v>1000.0529659410732</v>
      </c>
      <c r="F532" s="5">
        <f t="shared" si="66"/>
        <v>0.28799931261551137</v>
      </c>
      <c r="G532" s="25">
        <f t="shared" si="67"/>
        <v>2463.112862776752</v>
      </c>
      <c r="H532" s="29">
        <f t="shared" si="68"/>
        <v>0.2366043674715724</v>
      </c>
      <c r="I532" s="26">
        <f t="shared" si="69"/>
        <v>0.3051676378699201</v>
      </c>
    </row>
    <row r="533" spans="1:9" ht="12">
      <c r="A533" s="23">
        <v>520</v>
      </c>
      <c r="B533" s="23">
        <f t="shared" si="70"/>
        <v>5200</v>
      </c>
      <c r="C533" s="24">
        <f t="shared" si="71"/>
        <v>86.66666666666667</v>
      </c>
      <c r="D533" s="32">
        <f t="shared" si="72"/>
        <v>731.0702297164361</v>
      </c>
      <c r="E533" s="24">
        <f t="shared" si="65"/>
        <v>1000.3409652536888</v>
      </c>
      <c r="F533" s="5">
        <f t="shared" si="66"/>
        <v>0.2874467956094122</v>
      </c>
      <c r="G533" s="25">
        <f t="shared" si="67"/>
        <v>2542.252670429528</v>
      </c>
      <c r="H533" s="29">
        <f t="shared" si="68"/>
        <v>0.22923892171973723</v>
      </c>
      <c r="I533" s="26">
        <f t="shared" si="69"/>
        <v>0.29635340822897777</v>
      </c>
    </row>
    <row r="534" spans="1:9" ht="12">
      <c r="A534" s="23">
        <v>521</v>
      </c>
      <c r="B534" s="23">
        <f t="shared" si="70"/>
        <v>5210</v>
      </c>
      <c r="C534" s="24">
        <f t="shared" si="71"/>
        <v>86.83333333333333</v>
      </c>
      <c r="D534" s="32">
        <f t="shared" si="72"/>
        <v>731.366583124665</v>
      </c>
      <c r="E534" s="24">
        <f t="shared" si="65"/>
        <v>1000.6284120492982</v>
      </c>
      <c r="F534" s="5">
        <f t="shared" si="66"/>
        <v>0.28689639451511084</v>
      </c>
      <c r="G534" s="25">
        <f t="shared" si="67"/>
        <v>2626.0758167853537</v>
      </c>
      <c r="H534" s="29">
        <f t="shared" si="68"/>
        <v>0.22192171954189321</v>
      </c>
      <c r="I534" s="26">
        <f t="shared" si="69"/>
        <v>0.2875651477024693</v>
      </c>
    </row>
    <row r="535" spans="1:9" ht="12">
      <c r="A535" s="23">
        <v>522</v>
      </c>
      <c r="B535" s="23">
        <f t="shared" si="70"/>
        <v>5220</v>
      </c>
      <c r="C535" s="24">
        <f t="shared" si="71"/>
        <v>87</v>
      </c>
      <c r="D535" s="32">
        <f t="shared" si="72"/>
        <v>731.6541482723675</v>
      </c>
      <c r="E535" s="24">
        <f t="shared" si="65"/>
        <v>1000.9153084438133</v>
      </c>
      <c r="F535" s="5">
        <f t="shared" si="66"/>
        <v>0.28634809720153953</v>
      </c>
      <c r="G535" s="25">
        <f t="shared" si="67"/>
        <v>2714.8975409532177</v>
      </c>
      <c r="H535" s="29">
        <f t="shared" si="68"/>
        <v>0.21466123568838935</v>
      </c>
      <c r="I535" s="26">
        <f t="shared" si="69"/>
        <v>0.27881280106664985</v>
      </c>
    </row>
    <row r="536" spans="1:9" ht="12">
      <c r="A536" s="23">
        <v>523</v>
      </c>
      <c r="B536" s="23">
        <f t="shared" si="70"/>
        <v>5230</v>
      </c>
      <c r="C536" s="24">
        <f t="shared" si="71"/>
        <v>87.16666666666667</v>
      </c>
      <c r="D536" s="32">
        <f t="shared" si="72"/>
        <v>731.9329610734342</v>
      </c>
      <c r="E536" s="24">
        <f t="shared" si="65"/>
        <v>1001.2016565410148</v>
      </c>
      <c r="F536" s="5">
        <f t="shared" si="66"/>
        <v>0.2858018916298306</v>
      </c>
      <c r="G536" s="25">
        <f t="shared" si="67"/>
        <v>2809.0553120514787</v>
      </c>
      <c r="H536" s="29">
        <f t="shared" si="68"/>
        <v>0.20746592578939835</v>
      </c>
      <c r="I536" s="26">
        <f t="shared" si="69"/>
        <v>0.2701064820085624</v>
      </c>
    </row>
    <row r="537" spans="1:9" ht="12">
      <c r="A537" s="23">
        <v>524</v>
      </c>
      <c r="B537" s="23">
        <f t="shared" si="70"/>
        <v>5240</v>
      </c>
      <c r="C537" s="24">
        <f t="shared" si="71"/>
        <v>87.33333333333333</v>
      </c>
      <c r="D537" s="32">
        <f t="shared" si="72"/>
        <v>732.2030675554428</v>
      </c>
      <c r="E537" s="24">
        <f t="shared" si="65"/>
        <v>1001.4874584326446</v>
      </c>
      <c r="F537" s="5">
        <f t="shared" si="66"/>
        <v>0.2852577658525206</v>
      </c>
      <c r="G537" s="25">
        <f t="shared" si="67"/>
        <v>2908.91038827055</v>
      </c>
      <c r="H537" s="29">
        <f t="shared" si="68"/>
        <v>0.20034417810129676</v>
      </c>
      <c r="I537" s="26">
        <f t="shared" si="69"/>
        <v>0.26145641759796223</v>
      </c>
    </row>
    <row r="538" spans="1:9" ht="12">
      <c r="A538" s="23">
        <v>525</v>
      </c>
      <c r="B538" s="23">
        <f t="shared" si="70"/>
        <v>5250</v>
      </c>
      <c r="C538" s="24">
        <f t="shared" si="71"/>
        <v>87.5</v>
      </c>
      <c r="D538" s="32">
        <f t="shared" si="72"/>
        <v>732.4645239730407</v>
      </c>
      <c r="E538" s="24">
        <f t="shared" si="65"/>
        <v>1001.7727161984972</v>
      </c>
      <c r="F538" s="5">
        <f t="shared" si="66"/>
        <v>0.28471570801389134</v>
      </c>
      <c r="G538" s="25">
        <f t="shared" si="67"/>
        <v>3014.8494822625476</v>
      </c>
      <c r="H538" s="29">
        <f t="shared" si="68"/>
        <v>0.1933042642218501</v>
      </c>
      <c r="I538" s="26">
        <f t="shared" si="69"/>
        <v>0.25287288928461404</v>
      </c>
    </row>
    <row r="539" spans="1:9" ht="12">
      <c r="A539" s="23">
        <v>526</v>
      </c>
      <c r="B539" s="23">
        <f t="shared" si="70"/>
        <v>5260</v>
      </c>
      <c r="C539" s="24">
        <f t="shared" si="71"/>
        <v>87.66666666666667</v>
      </c>
      <c r="D539" s="32">
        <f t="shared" si="72"/>
        <v>732.7173968623254</v>
      </c>
      <c r="E539" s="24">
        <f t="shared" si="65"/>
        <v>1002.057431906511</v>
      </c>
      <c r="F539" s="5">
        <f t="shared" si="66"/>
        <v>0.2841757063467867</v>
      </c>
      <c r="G539" s="25">
        <f t="shared" si="67"/>
        <v>3127.2865402043763</v>
      </c>
      <c r="H539" s="29">
        <f t="shared" si="68"/>
        <v>0.18635428938670295</v>
      </c>
      <c r="I539" s="26">
        <f t="shared" si="69"/>
        <v>0.24436617108155428</v>
      </c>
    </row>
    <row r="540" spans="1:9" ht="12">
      <c r="A540" s="23">
        <v>527</v>
      </c>
      <c r="B540" s="23">
        <f t="shared" si="70"/>
        <v>5270</v>
      </c>
      <c r="C540" s="24">
        <f t="shared" si="71"/>
        <v>87.83333333333333</v>
      </c>
      <c r="D540" s="32">
        <f t="shared" si="72"/>
        <v>732.9617630334069</v>
      </c>
      <c r="E540" s="24">
        <f t="shared" si="65"/>
        <v>1002.3416076128578</v>
      </c>
      <c r="F540" s="5">
        <f t="shared" si="66"/>
        <v>0.2836377491747726</v>
      </c>
      <c r="G540" s="25">
        <f t="shared" si="67"/>
        <v>3246.6646424556834</v>
      </c>
      <c r="H540" s="29">
        <f t="shared" si="68"/>
        <v>0.17950214299546105</v>
      </c>
      <c r="I540" s="26">
        <f t="shared" si="69"/>
        <v>0.23594646568526362</v>
      </c>
    </row>
    <row r="541" spans="1:9" ht="12">
      <c r="A541" s="23">
        <v>528</v>
      </c>
      <c r="B541" s="23">
        <f t="shared" si="70"/>
        <v>5280</v>
      </c>
      <c r="C541" s="24">
        <f t="shared" si="71"/>
        <v>88</v>
      </c>
      <c r="D541" s="32">
        <f t="shared" si="72"/>
        <v>733.1977094990922</v>
      </c>
      <c r="E541" s="24">
        <f t="shared" si="65"/>
        <v>1002.6252453620326</v>
      </c>
      <c r="F541" s="5">
        <f t="shared" si="66"/>
        <v>0.2831018249079307</v>
      </c>
      <c r="G541" s="25">
        <f t="shared" si="67"/>
        <v>3373.4580343571733</v>
      </c>
      <c r="H541" s="29">
        <f t="shared" si="68"/>
        <v>0.17275545003761675</v>
      </c>
      <c r="I541" s="26">
        <f t="shared" si="69"/>
        <v>0.2276238393610411</v>
      </c>
    </row>
    <row r="542" spans="1:9" ht="12">
      <c r="A542" s="23">
        <v>529</v>
      </c>
      <c r="B542" s="23">
        <f t="shared" si="70"/>
        <v>5290</v>
      </c>
      <c r="C542" s="24">
        <f t="shared" si="71"/>
        <v>88.16666666666667</v>
      </c>
      <c r="D542" s="32">
        <f t="shared" si="72"/>
        <v>733.4253333384532</v>
      </c>
      <c r="E542" s="24">
        <f t="shared" si="65"/>
        <v>1002.9083471869405</v>
      </c>
      <c r="F542" s="5">
        <f t="shared" si="66"/>
        <v>0.2825679220454731</v>
      </c>
      <c r="G542" s="25">
        <f t="shared" si="67"/>
        <v>3508.1742963899023</v>
      </c>
      <c r="H542" s="29">
        <f t="shared" si="68"/>
        <v>0.16612152409533992</v>
      </c>
      <c r="I542" s="26">
        <f t="shared" si="69"/>
        <v>0.2194081564813254</v>
      </c>
    </row>
    <row r="543" spans="1:9" ht="12">
      <c r="A543" s="23">
        <v>530</v>
      </c>
      <c r="B543" s="23">
        <f t="shared" si="70"/>
        <v>5300</v>
      </c>
      <c r="C543" s="24">
        <f t="shared" si="71"/>
        <v>88.33333333333333</v>
      </c>
      <c r="D543" s="32">
        <f t="shared" si="72"/>
        <v>733.6447414949346</v>
      </c>
      <c r="E543" s="24">
        <f t="shared" si="65"/>
        <v>1003.190915108986</v>
      </c>
      <c r="F543" s="5">
        <f t="shared" si="66"/>
        <v>0.2820360291719908</v>
      </c>
      <c r="G543" s="25">
        <f t="shared" si="67"/>
        <v>3651.3566636464657</v>
      </c>
      <c r="H543" s="29">
        <f t="shared" si="68"/>
        <v>0.1596073225907175</v>
      </c>
      <c r="I543" s="26">
        <f t="shared" si="69"/>
        <v>0.21130901464517088</v>
      </c>
    </row>
    <row r="544" spans="1:9" ht="12">
      <c r="A544" s="23">
        <v>531</v>
      </c>
      <c r="B544" s="23">
        <f t="shared" si="70"/>
        <v>5310</v>
      </c>
      <c r="C544" s="24">
        <f t="shared" si="71"/>
        <v>88.5</v>
      </c>
      <c r="D544" s="32">
        <f t="shared" si="72"/>
        <v>733.8560505095797</v>
      </c>
      <c r="E544" s="24">
        <f t="shared" si="65"/>
        <v>1003.472951138158</v>
      </c>
      <c r="F544" s="5">
        <f t="shared" si="66"/>
        <v>0.2815061349580219</v>
      </c>
      <c r="G544" s="25">
        <f t="shared" si="67"/>
        <v>3803.586505351303</v>
      </c>
      <c r="H544" s="29">
        <f t="shared" si="68"/>
        <v>0.15321940491913724</v>
      </c>
      <c r="I544" s="26">
        <f t="shared" si="69"/>
        <v>0.20333568132448765</v>
      </c>
    </row>
    <row r="545" spans="1:9" ht="12">
      <c r="A545" s="23">
        <v>532</v>
      </c>
      <c r="B545" s="23">
        <f t="shared" si="70"/>
        <v>5320</v>
      </c>
      <c r="C545" s="24">
        <f t="shared" si="71"/>
        <v>88.66666666666667</v>
      </c>
      <c r="D545" s="32">
        <f t="shared" si="72"/>
        <v>734.0593861909042</v>
      </c>
      <c r="E545" s="24">
        <f t="shared" si="65"/>
        <v>1003.754457273116</v>
      </c>
      <c r="F545" s="5">
        <f t="shared" si="66"/>
        <v>0.2809782281601656</v>
      </c>
      <c r="G545" s="25">
        <f t="shared" si="67"/>
        <v>3965.4859760143345</v>
      </c>
      <c r="H545" s="29">
        <f t="shared" si="68"/>
        <v>0.14696389406832205</v>
      </c>
      <c r="I545" s="26">
        <f t="shared" si="69"/>
        <v>0.19549703297705245</v>
      </c>
    </row>
    <row r="546" spans="1:9" ht="12">
      <c r="A546" s="23">
        <v>533</v>
      </c>
      <c r="B546" s="23">
        <f t="shared" si="70"/>
        <v>5330</v>
      </c>
      <c r="C546" s="24">
        <f t="shared" si="71"/>
        <v>88.83333333333333</v>
      </c>
      <c r="D546" s="32">
        <f t="shared" si="72"/>
        <v>734.2548832238813</v>
      </c>
      <c r="E546" s="24">
        <f t="shared" si="65"/>
        <v>1004.0354355012762</v>
      </c>
      <c r="F546" s="5">
        <f t="shared" si="66"/>
        <v>0.28045229761744395</v>
      </c>
      <c r="G546" s="25">
        <f t="shared" si="67"/>
        <v>4137.720850711288</v>
      </c>
      <c r="H546" s="29">
        <f t="shared" si="68"/>
        <v>0.14084644226499837</v>
      </c>
      <c r="I546" s="26">
        <f t="shared" si="69"/>
        <v>0.18780149753612022</v>
      </c>
    </row>
    <row r="547" spans="1:9" ht="12">
      <c r="A547" s="23">
        <v>534</v>
      </c>
      <c r="B547" s="23">
        <f t="shared" si="70"/>
        <v>5340</v>
      </c>
      <c r="C547" s="24">
        <f t="shared" si="71"/>
        <v>89</v>
      </c>
      <c r="D547" s="32">
        <f t="shared" si="72"/>
        <v>734.4426847214174</v>
      </c>
      <c r="E547" s="24">
        <f t="shared" si="65"/>
        <v>1004.3158877988936</v>
      </c>
      <c r="F547" s="5">
        <f t="shared" si="66"/>
        <v>0.2799283322538031</v>
      </c>
      <c r="G547" s="25">
        <f t="shared" si="67"/>
        <v>4321.003557958667</v>
      </c>
      <c r="H547" s="29">
        <f t="shared" si="68"/>
        <v>0.1348722011198034</v>
      </c>
      <c r="I547" s="26">
        <f t="shared" si="69"/>
        <v>0.18025700113222</v>
      </c>
    </row>
    <row r="548" spans="1:9" ht="12">
      <c r="A548" s="23">
        <v>535</v>
      </c>
      <c r="B548" s="23">
        <f t="shared" si="70"/>
        <v>5350</v>
      </c>
      <c r="C548" s="24">
        <f t="shared" si="71"/>
        <v>89.16666666666667</v>
      </c>
      <c r="D548" s="32">
        <f t="shared" si="72"/>
        <v>734.6229417225496</v>
      </c>
      <c r="E548" s="24">
        <f t="shared" si="65"/>
        <v>1004.5958161311474</v>
      </c>
      <c r="F548" s="5">
        <f t="shared" si="66"/>
        <v>0.27940632107481633</v>
      </c>
      <c r="G548" s="25">
        <f t="shared" si="67"/>
        <v>4516.096424695492</v>
      </c>
      <c r="H548" s="29">
        <f t="shared" si="68"/>
        <v>0.12904579665782556</v>
      </c>
      <c r="I548" s="26">
        <f t="shared" si="69"/>
        <v>0.17287091982637923</v>
      </c>
    </row>
    <row r="549" spans="1:9" ht="12">
      <c r="A549" s="23">
        <v>536</v>
      </c>
      <c r="B549" s="23">
        <f t="shared" si="70"/>
        <v>5360</v>
      </c>
      <c r="C549" s="24">
        <f t="shared" si="71"/>
        <v>89.33333333333333</v>
      </c>
      <c r="D549" s="32">
        <f t="shared" si="72"/>
        <v>734.795812642376</v>
      </c>
      <c r="E549" s="24">
        <f t="shared" si="65"/>
        <v>1004.8752224522223</v>
      </c>
      <c r="F549" s="5">
        <f t="shared" si="66"/>
        <v>0.278886253168821</v>
      </c>
      <c r="G549" s="25">
        <f t="shared" si="67"/>
        <v>4723.81514899964</v>
      </c>
      <c r="H549" s="29">
        <f t="shared" si="68"/>
        <v>0.12337130952971416</v>
      </c>
      <c r="I549" s="26">
        <f t="shared" si="69"/>
        <v>0.16565003703669717</v>
      </c>
    </row>
    <row r="550" spans="1:9" ht="12">
      <c r="A550" s="23">
        <v>537</v>
      </c>
      <c r="B550" s="23">
        <f t="shared" si="70"/>
        <v>5370</v>
      </c>
      <c r="C550" s="24">
        <f t="shared" si="71"/>
        <v>89.5</v>
      </c>
      <c r="D550" s="32">
        <f t="shared" si="72"/>
        <v>734.9614626794126</v>
      </c>
      <c r="E550" s="24">
        <f t="shared" si="65"/>
        <v>1005.1541087053911</v>
      </c>
      <c r="F550" s="5">
        <f t="shared" si="66"/>
        <v>0.2783681177043036</v>
      </c>
      <c r="G550" s="25">
        <f t="shared" si="67"/>
        <v>4945.032517358287</v>
      </c>
      <c r="H550" s="29">
        <f t="shared" si="68"/>
        <v>0.1178522605994347</v>
      </c>
      <c r="I550" s="26">
        <f t="shared" si="69"/>
        <v>0.15860050722620944</v>
      </c>
    </row>
    <row r="551" spans="1:9" ht="12">
      <c r="A551" s="23">
        <v>538</v>
      </c>
      <c r="B551" s="23">
        <f t="shared" si="70"/>
        <v>5380</v>
      </c>
      <c r="C551" s="24">
        <f t="shared" si="71"/>
        <v>89.66666666666667</v>
      </c>
      <c r="D551" s="32">
        <f t="shared" si="72"/>
        <v>735.1200631866388</v>
      </c>
      <c r="E551" s="24">
        <f t="shared" si="65"/>
        <v>1005.4324768230954</v>
      </c>
      <c r="F551" s="5">
        <f t="shared" si="66"/>
        <v>0.2778519039306957</v>
      </c>
      <c r="G551" s="25">
        <f t="shared" si="67"/>
        <v>4870.1763851072365</v>
      </c>
      <c r="H551" s="29">
        <f t="shared" si="68"/>
        <v>0.11966368665630064</v>
      </c>
      <c r="I551" s="26">
        <f t="shared" si="69"/>
        <v>0.1610215306381333</v>
      </c>
    </row>
    <row r="552" spans="1:9" ht="12">
      <c r="A552" s="23">
        <v>539</v>
      </c>
      <c r="B552" s="23">
        <f t="shared" si="70"/>
        <v>5390</v>
      </c>
      <c r="C552" s="24">
        <f t="shared" si="71"/>
        <v>89.83333333333333</v>
      </c>
      <c r="D552" s="32">
        <f t="shared" si="72"/>
        <v>735.2810847172769</v>
      </c>
      <c r="E552" s="24">
        <f t="shared" si="65"/>
        <v>1005.7103287270261</v>
      </c>
      <c r="F552" s="5">
        <f t="shared" si="66"/>
        <v>0.277337601176896</v>
      </c>
      <c r="G552" s="25">
        <f t="shared" si="67"/>
        <v>4707.496464525637</v>
      </c>
      <c r="H552" s="29">
        <f t="shared" si="68"/>
        <v>0.12379898005236485</v>
      </c>
      <c r="I552" s="26">
        <f t="shared" si="69"/>
        <v>0.1664400323159851</v>
      </c>
    </row>
    <row r="553" spans="1:9" ht="12">
      <c r="A553" s="23">
        <v>540</v>
      </c>
      <c r="B553" s="23">
        <f t="shared" si="70"/>
        <v>5400</v>
      </c>
      <c r="C553" s="24">
        <f t="shared" si="71"/>
        <v>90</v>
      </c>
      <c r="D553" s="32">
        <f t="shared" si="72"/>
        <v>735.447524749593</v>
      </c>
      <c r="E553" s="24">
        <f t="shared" si="65"/>
        <v>1005.987666328203</v>
      </c>
      <c r="F553" s="5">
        <f t="shared" si="66"/>
        <v>0.2768251988507018</v>
      </c>
      <c r="G553" s="25">
        <f t="shared" si="67"/>
        <v>4551.72306582013</v>
      </c>
      <c r="H553" s="29">
        <f t="shared" si="68"/>
        <v>0.12803574656916908</v>
      </c>
      <c r="I553" s="26">
        <f t="shared" si="69"/>
        <v>0.1719759137673532</v>
      </c>
    </row>
    <row r="554" spans="1:9" ht="12">
      <c r="A554" s="23">
        <v>541</v>
      </c>
      <c r="B554" s="23">
        <f t="shared" si="70"/>
        <v>5410</v>
      </c>
      <c r="C554" s="24">
        <f t="shared" si="71"/>
        <v>90.16666666666667</v>
      </c>
      <c r="D554" s="32">
        <f t="shared" si="72"/>
        <v>735.6195006633603</v>
      </c>
      <c r="E554" s="24">
        <f t="shared" si="65"/>
        <v>1006.2644915270537</v>
      </c>
      <c r="F554" s="5">
        <f t="shared" si="66"/>
        <v>0.2763146864376722</v>
      </c>
      <c r="G554" s="25">
        <f t="shared" si="67"/>
        <v>4402.559788082666</v>
      </c>
      <c r="H554" s="29">
        <f t="shared" si="68"/>
        <v>0.1323737300481255</v>
      </c>
      <c r="I554" s="26">
        <f t="shared" si="69"/>
        <v>0.17762753281814508</v>
      </c>
    </row>
    <row r="555" spans="1:9" ht="12">
      <c r="A555" s="23">
        <v>542</v>
      </c>
      <c r="B555" s="23">
        <f t="shared" si="70"/>
        <v>5420</v>
      </c>
      <c r="C555" s="24">
        <f t="shared" si="71"/>
        <v>90.33333333333333</v>
      </c>
      <c r="D555" s="32">
        <f t="shared" si="72"/>
        <v>735.7971281961785</v>
      </c>
      <c r="E555" s="24">
        <f t="shared" si="65"/>
        <v>1006.5408062134914</v>
      </c>
      <c r="F555" s="5">
        <f t="shared" si="66"/>
        <v>0.27580605350146925</v>
      </c>
      <c r="G555" s="25">
        <f t="shared" si="67"/>
        <v>4259.722490467482</v>
      </c>
      <c r="H555" s="29">
        <f t="shared" si="68"/>
        <v>0.1368124947605284</v>
      </c>
      <c r="I555" s="26">
        <f t="shared" si="69"/>
        <v>0.1833929771821683</v>
      </c>
    </row>
    <row r="556" spans="1:9" ht="12">
      <c r="A556" s="23">
        <v>543</v>
      </c>
      <c r="B556" s="23">
        <f t="shared" si="70"/>
        <v>5430</v>
      </c>
      <c r="C556" s="24">
        <f t="shared" si="71"/>
        <v>90.5</v>
      </c>
      <c r="D556" s="32">
        <f t="shared" si="72"/>
        <v>735.9805211733607</v>
      </c>
      <c r="E556" s="24">
        <f t="shared" si="65"/>
        <v>1006.8166122669928</v>
      </c>
      <c r="F556" s="5">
        <f t="shared" si="66"/>
        <v>0.2752992896818114</v>
      </c>
      <c r="G556" s="25">
        <f t="shared" si="67"/>
        <v>4122.9388099610715</v>
      </c>
      <c r="H556" s="29">
        <f t="shared" si="68"/>
        <v>0.1413514213454674</v>
      </c>
      <c r="I556" s="26">
        <f t="shared" si="69"/>
        <v>0.18927006302129434</v>
      </c>
    </row>
    <row r="557" spans="1:9" ht="12">
      <c r="A557" s="23">
        <v>544</v>
      </c>
      <c r="B557" s="23">
        <f t="shared" si="70"/>
        <v>5440</v>
      </c>
      <c r="C557" s="24">
        <f t="shared" si="71"/>
        <v>90.66666666666667</v>
      </c>
      <c r="D557" s="32">
        <f t="shared" si="72"/>
        <v>736.1697912363819</v>
      </c>
      <c r="E557" s="24">
        <f t="shared" si="65"/>
        <v>1007.0919115566746</v>
      </c>
      <c r="F557" s="5">
        <f t="shared" si="66"/>
        <v>0.27479438469481465</v>
      </c>
      <c r="G557" s="25">
        <f t="shared" si="67"/>
        <v>3991.9476977316713</v>
      </c>
      <c r="H557" s="29">
        <f t="shared" si="68"/>
        <v>0.14598970353232335</v>
      </c>
      <c r="I557" s="26">
        <f t="shared" si="69"/>
        <v>0.1952563349209569</v>
      </c>
    </row>
    <row r="558" spans="1:9" ht="12">
      <c r="A558" s="23">
        <v>545</v>
      </c>
      <c r="B558" s="23">
        <f t="shared" si="70"/>
        <v>5450</v>
      </c>
      <c r="C558" s="24">
        <f t="shared" si="71"/>
        <v>90.83333333333333</v>
      </c>
      <c r="D558" s="32">
        <f t="shared" si="72"/>
        <v>736.3650475713029</v>
      </c>
      <c r="E558" s="24">
        <f t="shared" si="65"/>
        <v>1007.3667059413694</v>
      </c>
      <c r="F558" s="5">
        <f t="shared" si="66"/>
        <v>0.27429132833185577</v>
      </c>
      <c r="G558" s="25">
        <f t="shared" si="67"/>
        <v>3866.4989733394996</v>
      </c>
      <c r="H558" s="29">
        <f t="shared" si="68"/>
        <v>0.15072634570106633</v>
      </c>
      <c r="I558" s="26">
        <f t="shared" si="69"/>
        <v>0.20134906733089805</v>
      </c>
    </row>
    <row r="559" spans="1:9" ht="12">
      <c r="A559" s="23">
        <v>546</v>
      </c>
      <c r="B559" s="23">
        <f t="shared" si="70"/>
        <v>5460</v>
      </c>
      <c r="C559" s="24">
        <f t="shared" si="71"/>
        <v>91</v>
      </c>
      <c r="D559" s="32">
        <f t="shared" si="72"/>
        <v>736.5663966386337</v>
      </c>
      <c r="E559" s="24">
        <f t="shared" si="65"/>
        <v>1007.6409972697013</v>
      </c>
      <c r="F559" s="5">
        <f t="shared" si="66"/>
        <v>0.27379011045854895</v>
      </c>
      <c r="G559" s="25">
        <f t="shared" si="67"/>
        <v>3746.352896112339</v>
      </c>
      <c r="H559" s="29">
        <f t="shared" si="68"/>
        <v>0.1555601613273412</v>
      </c>
      <c r="I559" s="26">
        <f t="shared" si="69"/>
        <v>0.20754526750736937</v>
      </c>
    </row>
    <row r="560" spans="1:9" ht="12">
      <c r="A560" s="23">
        <v>547</v>
      </c>
      <c r="B560" s="23">
        <f t="shared" si="70"/>
        <v>5470</v>
      </c>
      <c r="C560" s="24">
        <f t="shared" si="71"/>
        <v>91.16666666666667</v>
      </c>
      <c r="D560" s="32">
        <f t="shared" si="72"/>
        <v>736.7739419061411</v>
      </c>
      <c r="E560" s="24">
        <f t="shared" si="65"/>
        <v>1007.9147873801599</v>
      </c>
      <c r="F560" s="5">
        <f t="shared" si="66"/>
        <v>0.2732907210149733</v>
      </c>
      <c r="G560" s="25">
        <f t="shared" si="67"/>
        <v>3631.2797530136004</v>
      </c>
      <c r="H560" s="29">
        <f t="shared" si="68"/>
        <v>0.16048977235222245</v>
      </c>
      <c r="I560" s="26">
        <f t="shared" si="69"/>
        <v>0.21384167997833595</v>
      </c>
    </row>
    <row r="561" spans="1:9" ht="12">
      <c r="A561" s="23">
        <v>548</v>
      </c>
      <c r="B561" s="23">
        <f t="shared" si="70"/>
        <v>5480</v>
      </c>
      <c r="C561" s="24">
        <f t="shared" si="71"/>
        <v>91.33333333333333</v>
      </c>
      <c r="D561" s="32">
        <f t="shared" si="72"/>
        <v>736.9877835861195</v>
      </c>
      <c r="E561" s="24">
        <f t="shared" si="65"/>
        <v>1008.1880781011748</v>
      </c>
      <c r="F561" s="5">
        <f t="shared" si="66"/>
        <v>0.2727931500143086</v>
      </c>
      <c r="G561" s="25">
        <f t="shared" si="67"/>
        <v>3521.0594623542015</v>
      </c>
      <c r="H561" s="29">
        <f t="shared" si="68"/>
        <v>0.16551360950852417</v>
      </c>
      <c r="I561" s="26">
        <f t="shared" si="69"/>
        <v>0.2202347925376981</v>
      </c>
    </row>
    <row r="562" spans="1:9" ht="12">
      <c r="A562" s="23">
        <v>549</v>
      </c>
      <c r="B562" s="23">
        <f t="shared" si="70"/>
        <v>5490</v>
      </c>
      <c r="C562" s="24">
        <f t="shared" si="71"/>
        <v>91.5</v>
      </c>
      <c r="D562" s="32">
        <f t="shared" si="72"/>
        <v>737.2080183786571</v>
      </c>
      <c r="E562" s="24">
        <f t="shared" si="65"/>
        <v>1008.4608712511891</v>
      </c>
      <c r="F562" s="5">
        <f t="shared" si="66"/>
        <v>0.27229738754215305</v>
      </c>
      <c r="G562" s="25">
        <f t="shared" si="67"/>
        <v>3415.481192720741</v>
      </c>
      <c r="H562" s="29">
        <f t="shared" si="68"/>
        <v>0.17062991362694271</v>
      </c>
      <c r="I562" s="26">
        <f t="shared" si="69"/>
        <v>0.22672084375839602</v>
      </c>
    </row>
    <row r="563" spans="1:9" ht="12">
      <c r="A563" s="23">
        <v>550</v>
      </c>
      <c r="B563" s="23">
        <f t="shared" si="70"/>
        <v>5500</v>
      </c>
      <c r="C563" s="24">
        <f t="shared" si="71"/>
        <v>91.66666666666667</v>
      </c>
      <c r="D563" s="32">
        <f t="shared" si="72"/>
        <v>737.4347392224155</v>
      </c>
      <c r="E563" s="24">
        <f t="shared" si="65"/>
        <v>1008.7331686387313</v>
      </c>
      <c r="F563" s="5">
        <f t="shared" si="66"/>
        <v>0.2718034237561824</v>
      </c>
      <c r="G563" s="25">
        <f t="shared" si="67"/>
        <v>3314.342996515512</v>
      </c>
      <c r="H563" s="29">
        <f t="shared" si="68"/>
        <v>0.17583673793602184</v>
      </c>
      <c r="I563" s="26">
        <f t="shared" si="69"/>
        <v>0.23329583199779005</v>
      </c>
    </row>
    <row r="564" spans="1:9" ht="12">
      <c r="A564" s="23">
        <v>551</v>
      </c>
      <c r="B564" s="23">
        <f t="shared" si="70"/>
        <v>5510</v>
      </c>
      <c r="C564" s="24">
        <f t="shared" si="71"/>
        <v>91.83333333333333</v>
      </c>
      <c r="D564" s="32">
        <f t="shared" si="72"/>
        <v>737.6680350544133</v>
      </c>
      <c r="E564" s="24">
        <f t="shared" si="65"/>
        <v>1009.0049720624875</v>
      </c>
      <c r="F564" s="5">
        <f t="shared" si="66"/>
        <v>0.2713112488852403</v>
      </c>
      <c r="G564" s="25">
        <f t="shared" si="67"/>
        <v>3217.451457525815</v>
      </c>
      <c r="H564" s="29">
        <f t="shared" si="68"/>
        <v>0.18113195136020524</v>
      </c>
      <c r="I564" s="26">
        <f t="shared" si="69"/>
        <v>0.23995552585219002</v>
      </c>
    </row>
    <row r="565" spans="1:9" ht="12">
      <c r="A565" s="23">
        <v>552</v>
      </c>
      <c r="B565" s="23">
        <f t="shared" si="70"/>
        <v>5520</v>
      </c>
      <c r="C565" s="24">
        <f t="shared" si="71"/>
        <v>92</v>
      </c>
      <c r="D565" s="32">
        <f t="shared" si="72"/>
        <v>737.9079905802655</v>
      </c>
      <c r="E565" s="24">
        <f t="shared" si="65"/>
        <v>1009.2762833113727</v>
      </c>
      <c r="F565" s="5">
        <f t="shared" si="66"/>
        <v>0.27082085322933835</v>
      </c>
      <c r="G565" s="25">
        <f t="shared" si="67"/>
        <v>3124.6213519612384</v>
      </c>
      <c r="H565" s="29">
        <f t="shared" si="68"/>
        <v>0.18651324281023382</v>
      </c>
      <c r="I565" s="26">
        <f t="shared" si="69"/>
        <v>0.246695476001099</v>
      </c>
    </row>
    <row r="566" spans="1:9" ht="12">
      <c r="A566" s="23">
        <v>553</v>
      </c>
      <c r="B566" s="23">
        <f t="shared" si="70"/>
        <v>5530</v>
      </c>
      <c r="C566" s="24">
        <f t="shared" si="71"/>
        <v>92.16666666666667</v>
      </c>
      <c r="D566" s="32">
        <f t="shared" si="72"/>
        <v>738.1546860562667</v>
      </c>
      <c r="E566" s="24">
        <f t="shared" si="65"/>
        <v>1009.547104164602</v>
      </c>
      <c r="F566" s="5">
        <f t="shared" si="66"/>
        <v>0.2703322271572688</v>
      </c>
      <c r="G566" s="25">
        <f t="shared" si="67"/>
        <v>3035.6753224191852</v>
      </c>
      <c r="H566" s="29">
        <f t="shared" si="68"/>
        <v>0.1919781264499514</v>
      </c>
      <c r="I566" s="26">
        <f t="shared" si="69"/>
        <v>0.25351102836604855</v>
      </c>
    </row>
    <row r="567" spans="1:9" ht="12">
      <c r="A567" s="23">
        <v>554</v>
      </c>
      <c r="B567" s="23">
        <f t="shared" si="70"/>
        <v>5540</v>
      </c>
      <c r="C567" s="24">
        <f t="shared" si="71"/>
        <v>92.33333333333333</v>
      </c>
      <c r="D567" s="32">
        <f t="shared" si="72"/>
        <v>738.4081970846327</v>
      </c>
      <c r="E567" s="24">
        <f t="shared" si="65"/>
        <v>1009.8174363917593</v>
      </c>
      <c r="F567" s="5">
        <f t="shared" si="66"/>
        <v>0.269845361108878</v>
      </c>
      <c r="G567" s="25">
        <f t="shared" si="67"/>
        <v>2950.4435642600906</v>
      </c>
      <c r="H567" s="29">
        <f t="shared" si="68"/>
        <v>0.19752394791341732</v>
      </c>
      <c r="I567" s="26">
        <f t="shared" si="69"/>
        <v>0.2603973384937518</v>
      </c>
    </row>
    <row r="568" spans="1:9" ht="12">
      <c r="A568" s="23">
        <v>555</v>
      </c>
      <c r="B568" s="23">
        <f t="shared" si="70"/>
        <v>5550</v>
      </c>
      <c r="C568" s="24">
        <f t="shared" si="71"/>
        <v>92.5</v>
      </c>
      <c r="D568" s="32">
        <f t="shared" si="72"/>
        <v>738.6685944231264</v>
      </c>
      <c r="E568" s="24">
        <f t="shared" si="65"/>
        <v>1010.0872817528682</v>
      </c>
      <c r="F568" s="5">
        <f t="shared" si="66"/>
        <v>0.2693602455915425</v>
      </c>
      <c r="G568" s="25">
        <f t="shared" si="67"/>
        <v>2868.763523894261</v>
      </c>
      <c r="H568" s="29">
        <f t="shared" si="68"/>
        <v>0.2031478914362646</v>
      </c>
      <c r="I568" s="26">
        <f t="shared" si="69"/>
        <v>0.26734938705980255</v>
      </c>
    </row>
    <row r="569" spans="1:9" ht="12">
      <c r="A569" s="23">
        <v>556</v>
      </c>
      <c r="B569" s="23">
        <f t="shared" si="70"/>
        <v>5560</v>
      </c>
      <c r="C569" s="24">
        <f t="shared" si="71"/>
        <v>92.66666666666667</v>
      </c>
      <c r="D569" s="32">
        <f t="shared" si="72"/>
        <v>738.9359438101861</v>
      </c>
      <c r="E569" s="24">
        <f t="shared" si="65"/>
        <v>1010.3566419984597</v>
      </c>
      <c r="F569" s="5">
        <f t="shared" si="66"/>
        <v>0.268876871180737</v>
      </c>
      <c r="G569" s="25">
        <f t="shared" si="67"/>
        <v>2790.479608503181</v>
      </c>
      <c r="H569" s="29">
        <f t="shared" si="68"/>
        <v>0.20884698785560862</v>
      </c>
      <c r="I569" s="26">
        <f t="shared" si="69"/>
        <v>0.2743619963762153</v>
      </c>
    </row>
    <row r="570" spans="1:9" ht="12">
      <c r="A570" s="23">
        <v>557</v>
      </c>
      <c r="B570" s="23">
        <f t="shared" si="70"/>
        <v>5570</v>
      </c>
      <c r="C570" s="24">
        <f t="shared" si="71"/>
        <v>92.83333333333333</v>
      </c>
      <c r="D570" s="32">
        <f t="shared" si="72"/>
        <v>739.2103058065624</v>
      </c>
      <c r="E570" s="24">
        <f t="shared" si="65"/>
        <v>1010.6255188696405</v>
      </c>
      <c r="F570" s="5">
        <f t="shared" si="66"/>
        <v>0.2683952285204896</v>
      </c>
      <c r="G570" s="25">
        <f t="shared" si="67"/>
        <v>2715.442906737624</v>
      </c>
      <c r="H570" s="29">
        <f t="shared" si="68"/>
        <v>0.2146181234237594</v>
      </c>
      <c r="I570" s="26">
        <f t="shared" si="69"/>
        <v>0.28142984777548136</v>
      </c>
    </row>
    <row r="571" spans="1:9" ht="12">
      <c r="A571" s="23">
        <v>558</v>
      </c>
      <c r="B571" s="23">
        <f t="shared" si="70"/>
        <v>5580</v>
      </c>
      <c r="C571" s="24">
        <f t="shared" si="71"/>
        <v>93</v>
      </c>
      <c r="D571" s="32">
        <f t="shared" si="72"/>
        <v>739.4917356543378</v>
      </c>
      <c r="E571" s="24">
        <f t="shared" si="65"/>
        <v>1010.893914098161</v>
      </c>
      <c r="F571" s="5">
        <f t="shared" si="66"/>
        <v>0.2679153083208803</v>
      </c>
      <c r="G571" s="25">
        <f t="shared" si="67"/>
        <v>2643.510919955096</v>
      </c>
      <c r="H571" s="29">
        <f t="shared" si="68"/>
        <v>0.22045804937256958</v>
      </c>
      <c r="I571" s="26">
        <f t="shared" si="69"/>
        <v>0.28854749973460625</v>
      </c>
    </row>
    <row r="572" spans="1:9" ht="12">
      <c r="A572" s="23">
        <v>559</v>
      </c>
      <c r="B572" s="23">
        <f t="shared" si="70"/>
        <v>5590</v>
      </c>
      <c r="C572" s="24">
        <f t="shared" si="71"/>
        <v>93.16666666666667</v>
      </c>
      <c r="D572" s="32">
        <f t="shared" si="72"/>
        <v>739.7802831540724</v>
      </c>
      <c r="E572" s="24">
        <f t="shared" si="65"/>
        <v>1011.1618294064818</v>
      </c>
      <c r="F572" s="5">
        <f t="shared" si="66"/>
        <v>0.26743710135849597</v>
      </c>
      <c r="G572" s="25">
        <f t="shared" si="67"/>
        <v>2574.5473035781083</v>
      </c>
      <c r="H572" s="29">
        <f t="shared" si="68"/>
        <v>0.22636339215769488</v>
      </c>
      <c r="I572" s="26">
        <f t="shared" si="69"/>
        <v>0.2957094065951937</v>
      </c>
    </row>
    <row r="573" spans="1:9" ht="12">
      <c r="A573" s="23">
        <v>560</v>
      </c>
      <c r="B573" s="23">
        <f t="shared" si="70"/>
        <v>5600</v>
      </c>
      <c r="C573" s="24">
        <f t="shared" si="71"/>
        <v>93.33333333333333</v>
      </c>
      <c r="D573" s="32">
        <f t="shared" si="72"/>
        <v>740.0759925606676</v>
      </c>
      <c r="E573" s="24">
        <f t="shared" si="65"/>
        <v>1011.4292665078403</v>
      </c>
      <c r="F573" s="5">
        <f t="shared" si="66"/>
        <v>0.26696059847563447</v>
      </c>
      <c r="G573" s="25">
        <f t="shared" si="67"/>
        <v>2508.4216181738716</v>
      </c>
      <c r="H573" s="29">
        <f t="shared" si="68"/>
        <v>0.2323306643054101</v>
      </c>
      <c r="I573" s="26">
        <f t="shared" si="69"/>
        <v>0.302909937730639</v>
      </c>
    </row>
    <row r="574" spans="1:9" ht="12">
      <c r="A574" s="23">
        <v>561</v>
      </c>
      <c r="B574" s="23">
        <f t="shared" si="70"/>
        <v>5610</v>
      </c>
      <c r="C574" s="24">
        <f t="shared" si="71"/>
        <v>93.5</v>
      </c>
      <c r="D574" s="32">
        <f t="shared" si="72"/>
        <v>740.3789024983982</v>
      </c>
      <c r="E574" s="24">
        <f t="shared" si="65"/>
        <v>1011.696227106316</v>
      </c>
      <c r="F574" s="5">
        <f t="shared" si="66"/>
        <v>0.2664857905798499</v>
      </c>
      <c r="G574" s="25">
        <f t="shared" si="67"/>
        <v>2445.0090898741455</v>
      </c>
      <c r="H574" s="29">
        <f t="shared" si="68"/>
        <v>0.23835627577907517</v>
      </c>
      <c r="I574" s="26">
        <f t="shared" si="69"/>
        <v>0.3101433970082965</v>
      </c>
    </row>
    <row r="575" spans="1:9" ht="12">
      <c r="A575" s="23">
        <v>562</v>
      </c>
      <c r="B575" s="23">
        <f t="shared" si="70"/>
        <v>5620</v>
      </c>
      <c r="C575" s="24">
        <f t="shared" si="71"/>
        <v>93.66666666666667</v>
      </c>
      <c r="D575" s="32">
        <f t="shared" si="72"/>
        <v>740.6890458954066</v>
      </c>
      <c r="E575" s="24">
        <f t="shared" si="65"/>
        <v>1011.9627128968958</v>
      </c>
      <c r="F575" s="5">
        <f t="shared" si="66"/>
        <v>0.2660126686434978</v>
      </c>
      <c r="G575" s="25">
        <f t="shared" si="67"/>
        <v>2384.190379771877</v>
      </c>
      <c r="H575" s="29">
        <f t="shared" si="68"/>
        <v>0.24443654577792107</v>
      </c>
      <c r="I575" s="26">
        <f t="shared" si="69"/>
        <v>0.3174040423935658</v>
      </c>
    </row>
    <row r="576" spans="1:9" ht="12">
      <c r="A576" s="23">
        <v>563</v>
      </c>
      <c r="B576" s="23">
        <f t="shared" si="70"/>
        <v>5630</v>
      </c>
      <c r="C576" s="24">
        <f t="shared" si="71"/>
        <v>93.83333333333333</v>
      </c>
      <c r="D576" s="32">
        <f t="shared" si="72"/>
        <v>741.0064499378002</v>
      </c>
      <c r="E576" s="24">
        <f t="shared" si="65"/>
        <v>1012.2287255655393</v>
      </c>
      <c r="F576" s="5">
        <f t="shared" si="66"/>
        <v>0.2655412237023711</v>
      </c>
      <c r="G576" s="25">
        <f t="shared" si="67"/>
        <v>2325.8513619484033</v>
      </c>
      <c r="H576" s="29">
        <f t="shared" si="68"/>
        <v>0.2505677148776096</v>
      </c>
      <c r="I576" s="26">
        <f t="shared" si="69"/>
        <v>0.32468610554400784</v>
      </c>
    </row>
    <row r="577" spans="1:9" ht="12">
      <c r="A577" s="23">
        <v>564</v>
      </c>
      <c r="B577" s="23">
        <f t="shared" si="70"/>
        <v>5640</v>
      </c>
      <c r="C577" s="24">
        <f t="shared" si="71"/>
        <v>94</v>
      </c>
      <c r="D577" s="32">
        <f t="shared" si="72"/>
        <v>741.3311360433443</v>
      </c>
      <c r="E577" s="24">
        <f t="shared" si="65"/>
        <v>1012.4942667892417</v>
      </c>
      <c r="F577" s="5">
        <f t="shared" si="66"/>
        <v>0.2650714468561546</v>
      </c>
      <c r="G577" s="25">
        <f t="shared" si="67"/>
        <v>2269.882909801616</v>
      </c>
      <c r="H577" s="29">
        <f t="shared" si="68"/>
        <v>0.25674595742003353</v>
      </c>
      <c r="I577" s="26">
        <f t="shared" si="69"/>
        <v>0.33198381124470394</v>
      </c>
    </row>
    <row r="578" spans="1:9" ht="12">
      <c r="A578" s="23">
        <v>565</v>
      </c>
      <c r="B578" s="23">
        <f t="shared" si="70"/>
        <v>5650</v>
      </c>
      <c r="C578" s="24">
        <f t="shared" si="71"/>
        <v>94.16666666666667</v>
      </c>
      <c r="D578" s="32">
        <f t="shared" si="72"/>
        <v>741.663119854589</v>
      </c>
      <c r="E578" s="24">
        <f t="shared" si="65"/>
        <v>1012.7593382360978</v>
      </c>
      <c r="F578" s="5">
        <f t="shared" si="66"/>
        <v>0.26460332926706087</v>
      </c>
      <c r="G578" s="25">
        <f t="shared" si="67"/>
        <v>2216.1806903615484</v>
      </c>
      <c r="H578" s="29">
        <f t="shared" si="68"/>
        <v>0.2629673940590611</v>
      </c>
      <c r="I578" s="26">
        <f t="shared" si="69"/>
        <v>0.3392913965413265</v>
      </c>
    </row>
    <row r="579" spans="1:9" ht="12">
      <c r="A579" s="23">
        <v>566</v>
      </c>
      <c r="B579" s="23">
        <f t="shared" si="70"/>
        <v>5660</v>
      </c>
      <c r="C579" s="24">
        <f t="shared" si="71"/>
        <v>94.33333333333333</v>
      </c>
      <c r="D579" s="32">
        <f t="shared" si="72"/>
        <v>742.0024112511303</v>
      </c>
      <c r="E579" s="24">
        <f t="shared" si="65"/>
        <v>1013.0239415653649</v>
      </c>
      <c r="F579" s="5">
        <f t="shared" si="66"/>
        <v>0.2641368621601714</v>
      </c>
      <c r="G579" s="25">
        <f t="shared" si="67"/>
        <v>2164.64496629494</v>
      </c>
      <c r="H579" s="29">
        <f t="shared" si="68"/>
        <v>0.269228104369417</v>
      </c>
      <c r="I579" s="26">
        <f t="shared" si="69"/>
        <v>0.3466031294341355</v>
      </c>
    </row>
    <row r="580" spans="1:9" ht="12">
      <c r="A580" s="23">
        <v>567</v>
      </c>
      <c r="B580" s="23">
        <f t="shared" si="70"/>
        <v>5670</v>
      </c>
      <c r="C580" s="24">
        <f t="shared" si="71"/>
        <v>94.5</v>
      </c>
      <c r="D580" s="32">
        <f t="shared" si="72"/>
        <v>742.3490143805644</v>
      </c>
      <c r="E580" s="24">
        <f t="shared" si="65"/>
        <v>1013.2880784275251</v>
      </c>
      <c r="F580" s="5">
        <f t="shared" si="66"/>
        <v>0.26367203682161744</v>
      </c>
      <c r="G580" s="25">
        <f t="shared" si="67"/>
        <v>2115.1804053149635</v>
      </c>
      <c r="H580" s="29">
        <f t="shared" si="68"/>
        <v>0.27552413942753373</v>
      </c>
      <c r="I580" s="26">
        <f t="shared" si="69"/>
        <v>0.35391332700480055</v>
      </c>
    </row>
    <row r="581" spans="1:9" ht="12">
      <c r="A581" s="23">
        <v>568</v>
      </c>
      <c r="B581" s="23">
        <f t="shared" si="70"/>
        <v>5680</v>
      </c>
      <c r="C581" s="24">
        <f t="shared" si="71"/>
        <v>94.66666666666667</v>
      </c>
      <c r="D581" s="32">
        <f t="shared" si="72"/>
        <v>742.7029277075692</v>
      </c>
      <c r="E581" s="24">
        <f t="shared" si="65"/>
        <v>1013.5517504643467</v>
      </c>
      <c r="F581" s="5">
        <f t="shared" si="66"/>
        <v>0.2632088445993759</v>
      </c>
      <c r="G581" s="25">
        <f t="shared" si="67"/>
        <v>2067.695896726289</v>
      </c>
      <c r="H581" s="29">
        <f t="shared" si="68"/>
        <v>0.28185153427594833</v>
      </c>
      <c r="I581" s="26">
        <f t="shared" si="69"/>
        <v>0.36121637285760627</v>
      </c>
    </row>
    <row r="582" spans="1:9" ht="12">
      <c r="A582" s="23">
        <v>569</v>
      </c>
      <c r="B582" s="23">
        <f t="shared" si="70"/>
        <v>5690</v>
      </c>
      <c r="C582" s="24">
        <f t="shared" si="71"/>
        <v>94.83333333333333</v>
      </c>
      <c r="D582" s="32">
        <f t="shared" si="72"/>
        <v>743.0641440804268</v>
      </c>
      <c r="E582" s="24">
        <f t="shared" si="65"/>
        <v>1013.8149593089461</v>
      </c>
      <c r="F582" s="5">
        <f t="shared" si="66"/>
        <v>0.26274727690156396</v>
      </c>
      <c r="G582" s="25">
        <f t="shared" si="67"/>
        <v>2022.1043748484137</v>
      </c>
      <c r="H582" s="29">
        <f t="shared" si="68"/>
        <v>0.2882063201866499</v>
      </c>
      <c r="I582" s="26">
        <f t="shared" si="69"/>
        <v>0.36850673376798676</v>
      </c>
    </row>
    <row r="583" spans="1:9" ht="12">
      <c r="A583" s="23">
        <v>570</v>
      </c>
      <c r="B583" s="23">
        <f t="shared" si="70"/>
        <v>5700</v>
      </c>
      <c r="C583" s="24">
        <f t="shared" si="71"/>
        <v>95</v>
      </c>
      <c r="D583" s="32">
        <f t="shared" si="72"/>
        <v>743.4326508141947</v>
      </c>
      <c r="E583" s="24">
        <f t="shared" si="65"/>
        <v>1014.0777065858476</v>
      </c>
      <c r="F583" s="5">
        <f t="shared" si="66"/>
        <v>0.2622873251970077</v>
      </c>
      <c r="G583" s="25">
        <f t="shared" si="67"/>
        <v>1978.3226490729035</v>
      </c>
      <c r="H583" s="29">
        <f t="shared" si="68"/>
        <v>0.2945845366434518</v>
      </c>
      <c r="I583" s="26">
        <f t="shared" si="69"/>
        <v>0.37577897544303823</v>
      </c>
    </row>
    <row r="584" spans="1:9" ht="12">
      <c r="A584" s="23">
        <v>571</v>
      </c>
      <c r="B584" s="23">
        <f t="shared" si="70"/>
        <v>5710</v>
      </c>
      <c r="C584" s="24">
        <f t="shared" si="71"/>
        <v>95.16666666666667</v>
      </c>
      <c r="D584" s="32">
        <f t="shared" si="72"/>
        <v>743.8084297896378</v>
      </c>
      <c r="E584" s="24">
        <f t="shared" si="65"/>
        <v>1014.3399939110446</v>
      </c>
      <c r="F584" s="5">
        <f t="shared" si="66"/>
        <v>0.26182898101387764</v>
      </c>
      <c r="G584" s="25">
        <f t="shared" si="67"/>
        <v>1936.2712403214837</v>
      </c>
      <c r="H584" s="29">
        <f t="shared" si="68"/>
        <v>0.30098224296903076</v>
      </c>
      <c r="I584" s="26">
        <f t="shared" si="69"/>
        <v>0.3830277773116587</v>
      </c>
    </row>
    <row r="585" spans="1:9" ht="12">
      <c r="A585" s="23">
        <v>572</v>
      </c>
      <c r="B585" s="23">
        <f t="shared" si="70"/>
        <v>5720</v>
      </c>
      <c r="C585" s="24">
        <f t="shared" si="71"/>
        <v>95.33333333333333</v>
      </c>
      <c r="D585" s="32">
        <f t="shared" si="72"/>
        <v>744.1914575669495</v>
      </c>
      <c r="E585" s="24">
        <f t="shared" si="65"/>
        <v>1014.6018228920585</v>
      </c>
      <c r="F585" s="5">
        <f t="shared" si="66"/>
        <v>0.26137223593957515</v>
      </c>
      <c r="G585" s="25">
        <f t="shared" si="67"/>
        <v>1895.8742236829942</v>
      </c>
      <c r="H585" s="29">
        <f t="shared" si="68"/>
        <v>0.3073955295284576</v>
      </c>
      <c r="I585" s="26">
        <f t="shared" si="69"/>
        <v>0.39024794627488574</v>
      </c>
    </row>
    <row r="586" spans="1:9" ht="12">
      <c r="A586" s="23">
        <v>573</v>
      </c>
      <c r="B586" s="23">
        <f t="shared" si="70"/>
        <v>5730</v>
      </c>
      <c r="C586" s="24">
        <f t="shared" si="71"/>
        <v>95.5</v>
      </c>
      <c r="D586" s="32">
        <f t="shared" si="72"/>
        <v>744.5817055132244</v>
      </c>
      <c r="E586" s="24">
        <f t="shared" si="65"/>
        <v>1014.8631951279981</v>
      </c>
      <c r="F586" s="5">
        <f t="shared" si="66"/>
        <v>0.2609170816195956</v>
      </c>
      <c r="G586" s="25">
        <f t="shared" si="67"/>
        <v>1857.0590770171548</v>
      </c>
      <c r="H586" s="29">
        <f t="shared" si="68"/>
        <v>0.3138205284478432</v>
      </c>
      <c r="I586" s="26">
        <f t="shared" si="69"/>
        <v>0.3974344293605619</v>
      </c>
    </row>
    <row r="587" spans="1:9" ht="12">
      <c r="A587" s="23">
        <v>574</v>
      </c>
      <c r="B587" s="23">
        <f t="shared" si="70"/>
        <v>5740</v>
      </c>
      <c r="C587" s="24">
        <f t="shared" si="71"/>
        <v>95.66666666666667</v>
      </c>
      <c r="D587" s="32">
        <f t="shared" si="72"/>
        <v>744.979139942585</v>
      </c>
      <c r="E587" s="24">
        <f t="shared" si="65"/>
        <v>1015.1241122096177</v>
      </c>
      <c r="F587" s="5">
        <f t="shared" si="66"/>
        <v>0.2604635097585515</v>
      </c>
      <c r="G587" s="25">
        <f t="shared" si="67"/>
        <v>1819.7565353226419</v>
      </c>
      <c r="H587" s="29">
        <f t="shared" si="68"/>
        <v>0.32025342379389243</v>
      </c>
      <c r="I587" s="26">
        <f t="shared" si="69"/>
        <v>0.4045823252396157</v>
      </c>
    </row>
    <row r="588" spans="1:9" ht="12">
      <c r="A588" s="23">
        <v>575</v>
      </c>
      <c r="B588" s="23">
        <f t="shared" si="70"/>
        <v>5750</v>
      </c>
      <c r="C588" s="24">
        <f t="shared" si="71"/>
        <v>95.83333333333333</v>
      </c>
      <c r="D588" s="32">
        <f t="shared" si="72"/>
        <v>745.3837222678246</v>
      </c>
      <c r="E588" s="24">
        <f t="shared" si="65"/>
        <v>1015.3845757193762</v>
      </c>
      <c r="F588" s="5">
        <f t="shared" si="66"/>
        <v>0.260011512117444</v>
      </c>
      <c r="G588" s="25">
        <f t="shared" si="67"/>
        <v>1783.9004506755591</v>
      </c>
      <c r="H588" s="29">
        <f t="shared" si="68"/>
        <v>0.32669046116765577</v>
      </c>
      <c r="I588" s="26">
        <f t="shared" si="69"/>
        <v>0.4116868945746899</v>
      </c>
    </row>
    <row r="589" spans="1:9" ht="12">
      <c r="A589" s="23">
        <v>576</v>
      </c>
      <c r="B589" s="23">
        <f t="shared" si="70"/>
        <v>5760</v>
      </c>
      <c r="C589" s="24">
        <f t="shared" si="71"/>
        <v>96</v>
      </c>
      <c r="D589" s="32">
        <f t="shared" si="72"/>
        <v>745.7954091623993</v>
      </c>
      <c r="E589" s="24">
        <f aca="true" t="shared" si="73" ref="E589:E652">20+345*LOG(8*(B589)/60+1)</f>
        <v>1015.6445872314937</v>
      </c>
      <c r="F589" s="5">
        <f aca="true" t="shared" si="74" ref="F589:F652">20+345*LOG(8*(B589+delta_t_p)/60+1)-E589</f>
        <v>0.259561080515482</v>
      </c>
      <c r="G589" s="25">
        <f aca="true" t="shared" si="75" ref="G589:G652">IF(steel_p&lt;&gt;1,IF(D589&lt;600,425+0.773*D589-0.00169*D589^2+0.00000222*D589^3,IF(D589&lt;735,666+13002/(738-D589),IF(D589&lt;900,545+17820/(D589-731),650))),450+0.28*D589-0.000291*D589^2+0.000000134*D589^3)</f>
        <v>1749.4276575525396</v>
      </c>
      <c r="H589" s="29">
        <f aca="true" t="shared" si="76" ref="H589:H652">(ro_p*c_p)/(7850*G589)*dp*fatt_sez_prot</f>
        <v>0.333127956673387</v>
      </c>
      <c r="I589" s="26">
        <f aca="true" t="shared" si="77" ref="I589:I652">lam_p/dp*fatt_sez_prot/(7850*G589)*(E589-D589)/(1+H589/3)*delta_t_p-(EXP(H589/10)-1)*F589</f>
        <v>0.4187435691840663</v>
      </c>
    </row>
    <row r="590" spans="1:9" ht="12">
      <c r="A590" s="23">
        <v>577</v>
      </c>
      <c r="B590" s="23">
        <f aca="true" t="shared" si="78" ref="B590:B653">B589+delta_t_p</f>
        <v>5770</v>
      </c>
      <c r="C590" s="24">
        <f aca="true" t="shared" si="79" ref="C590:C653">B590/60</f>
        <v>96.16666666666667</v>
      </c>
      <c r="D590" s="32">
        <f t="shared" si="72"/>
        <v>746.2141527315833</v>
      </c>
      <c r="E590" s="24">
        <f t="shared" si="73"/>
        <v>1015.9041483120092</v>
      </c>
      <c r="F590" s="5">
        <f t="shared" si="74"/>
        <v>0.25911220682758085</v>
      </c>
      <c r="G590" s="25">
        <f t="shared" si="75"/>
        <v>1716.277843360093</v>
      </c>
      <c r="H590" s="29">
        <f t="shared" si="76"/>
        <v>0.3395623052310846</v>
      </c>
      <c r="I590" s="26">
        <f t="shared" si="77"/>
        <v>0.4257479600165201</v>
      </c>
    </row>
    <row r="591" spans="1:9" ht="12">
      <c r="A591" s="23">
        <v>578</v>
      </c>
      <c r="B591" s="23">
        <f t="shared" si="78"/>
        <v>5780</v>
      </c>
      <c r="C591" s="24">
        <f t="shared" si="79"/>
        <v>96.33333333333333</v>
      </c>
      <c r="D591" s="32">
        <f aca="true" t="shared" si="80" ref="D591:D654">D590+IF(AND(I590&lt;0,F590&gt;0),0,I590)</f>
        <v>746.6399006915999</v>
      </c>
      <c r="E591" s="24">
        <f t="shared" si="73"/>
        <v>1016.1632605188368</v>
      </c>
      <c r="F591" s="5">
        <f t="shared" si="74"/>
        <v>0.2586648829853857</v>
      </c>
      <c r="G591" s="25">
        <f t="shared" si="75"/>
        <v>1684.3934239985945</v>
      </c>
      <c r="H591" s="29">
        <f t="shared" si="76"/>
        <v>0.3459899882088792</v>
      </c>
      <c r="I591" s="26">
        <f t="shared" si="77"/>
        <v>0.43269586394356285</v>
      </c>
    </row>
    <row r="592" spans="1:9" ht="12">
      <c r="A592" s="23">
        <v>579</v>
      </c>
      <c r="B592" s="23">
        <f t="shared" si="78"/>
        <v>5790</v>
      </c>
      <c r="C592" s="24">
        <f t="shared" si="79"/>
        <v>96.5</v>
      </c>
      <c r="D592" s="32">
        <f t="shared" si="80"/>
        <v>747.0725965555434</v>
      </c>
      <c r="E592" s="24">
        <f t="shared" si="73"/>
        <v>1016.4219254018221</v>
      </c>
      <c r="F592" s="5">
        <f t="shared" si="74"/>
        <v>0.2582191009755661</v>
      </c>
      <c r="G592" s="25">
        <f t="shared" si="75"/>
        <v>1653.7194242957514</v>
      </c>
      <c r="H592" s="29">
        <f t="shared" si="76"/>
        <v>0.3524075803587842</v>
      </c>
      <c r="I592" s="26">
        <f t="shared" si="77"/>
        <v>0.4395832693864942</v>
      </c>
    </row>
    <row r="593" spans="1:9" ht="12">
      <c r="A593" s="23">
        <v>580</v>
      </c>
      <c r="B593" s="23">
        <f t="shared" si="78"/>
        <v>5800</v>
      </c>
      <c r="C593" s="24">
        <f t="shared" si="79"/>
        <v>96.66666666666667</v>
      </c>
      <c r="D593" s="32">
        <f t="shared" si="80"/>
        <v>747.51217982493</v>
      </c>
      <c r="E593" s="24">
        <f t="shared" si="73"/>
        <v>1016.6801445027977</v>
      </c>
      <c r="F593" s="5">
        <f t="shared" si="74"/>
        <v>0.25777485284061186</v>
      </c>
      <c r="G593" s="25">
        <f t="shared" si="75"/>
        <v>1624.2033631498805</v>
      </c>
      <c r="H593" s="29">
        <f t="shared" si="76"/>
        <v>0.35881175604646776</v>
      </c>
      <c r="I593" s="26">
        <f t="shared" si="77"/>
        <v>0.4464063608049012</v>
      </c>
    </row>
    <row r="594" spans="1:9" ht="12">
      <c r="A594" s="23">
        <v>581</v>
      </c>
      <c r="B594" s="23">
        <f t="shared" si="78"/>
        <v>5810</v>
      </c>
      <c r="C594" s="24">
        <f t="shared" si="79"/>
        <v>96.83333333333333</v>
      </c>
      <c r="D594" s="32">
        <f t="shared" si="80"/>
        <v>747.9585861857348</v>
      </c>
      <c r="E594" s="24">
        <f t="shared" si="73"/>
        <v>1016.9379193556383</v>
      </c>
      <c r="F594" s="5">
        <f t="shared" si="74"/>
        <v>0.257332130677014</v>
      </c>
      <c r="G594" s="25">
        <f t="shared" si="75"/>
        <v>1595.7951432289672</v>
      </c>
      <c r="H594" s="29">
        <f t="shared" si="76"/>
        <v>0.3651992947723671</v>
      </c>
      <c r="I594" s="26">
        <f t="shared" si="77"/>
        <v>0.45316152208209315</v>
      </c>
    </row>
    <row r="595" spans="1:9" ht="12">
      <c r="A595" s="23">
        <v>582</v>
      </c>
      <c r="B595" s="23">
        <f t="shared" si="78"/>
        <v>5820</v>
      </c>
      <c r="C595" s="24">
        <f t="shared" si="79"/>
        <v>97</v>
      </c>
      <c r="D595" s="32">
        <f t="shared" si="80"/>
        <v>748.4117477078169</v>
      </c>
      <c r="E595" s="24">
        <f t="shared" si="73"/>
        <v>1017.1952514863153</v>
      </c>
      <c r="F595" s="5">
        <f t="shared" si="74"/>
        <v>0.256890926636288</v>
      </c>
      <c r="G595" s="25">
        <f t="shared" si="75"/>
        <v>1568.4469450760455</v>
      </c>
      <c r="H595" s="29">
        <f t="shared" si="76"/>
        <v>0.371567085987809</v>
      </c>
      <c r="I595" s="26">
        <f t="shared" si="77"/>
        <v>0.45984533885012446</v>
      </c>
    </row>
    <row r="596" spans="1:9" ht="12">
      <c r="A596" s="23">
        <v>583</v>
      </c>
      <c r="B596" s="23">
        <f t="shared" si="78"/>
        <v>5830</v>
      </c>
      <c r="C596" s="24">
        <f t="shared" si="79"/>
        <v>97.16666666666667</v>
      </c>
      <c r="D596" s="32">
        <f t="shared" si="80"/>
        <v>748.8715930466669</v>
      </c>
      <c r="E596" s="24">
        <f t="shared" si="73"/>
        <v>1017.4521424129516</v>
      </c>
      <c r="F596" s="5">
        <f t="shared" si="74"/>
        <v>0.2564512329227</v>
      </c>
      <c r="G596" s="25">
        <f t="shared" si="75"/>
        <v>1542.113125476156</v>
      </c>
      <c r="H596" s="29">
        <f t="shared" si="76"/>
        <v>0.37791213321554623</v>
      </c>
      <c r="I596" s="26">
        <f t="shared" si="77"/>
        <v>0.4664545998038427</v>
      </c>
    </row>
    <row r="597" spans="1:9" ht="12">
      <c r="A597" s="23">
        <v>584</v>
      </c>
      <c r="B597" s="23">
        <f t="shared" si="78"/>
        <v>5840</v>
      </c>
      <c r="C597" s="24">
        <f t="shared" si="79"/>
        <v>97.33333333333333</v>
      </c>
      <c r="D597" s="32">
        <f t="shared" si="80"/>
        <v>749.3380476464707</v>
      </c>
      <c r="E597" s="24">
        <f t="shared" si="73"/>
        <v>1017.7085936458743</v>
      </c>
      <c r="F597" s="5">
        <f t="shared" si="74"/>
        <v>0.2560130417942901</v>
      </c>
      <c r="G597" s="25">
        <f t="shared" si="75"/>
        <v>1516.750119944179</v>
      </c>
      <c r="H597" s="29">
        <f t="shared" si="76"/>
        <v>0.3842315574894008</v>
      </c>
      <c r="I597" s="26">
        <f t="shared" si="77"/>
        <v>0.47298629705827927</v>
      </c>
    </row>
    <row r="598" spans="1:9" ht="12">
      <c r="A598" s="23">
        <v>585</v>
      </c>
      <c r="B598" s="23">
        <f t="shared" si="78"/>
        <v>5850</v>
      </c>
      <c r="C598" s="24">
        <f t="shared" si="79"/>
        <v>97.5</v>
      </c>
      <c r="D598" s="32">
        <f t="shared" si="80"/>
        <v>749.811033943529</v>
      </c>
      <c r="E598" s="24">
        <f t="shared" si="73"/>
        <v>1017.9646066876686</v>
      </c>
      <c r="F598" s="5">
        <f t="shared" si="74"/>
        <v>0.2555763455623037</v>
      </c>
      <c r="G598" s="25">
        <f t="shared" si="75"/>
        <v>1492.3163491967498</v>
      </c>
      <c r="H598" s="29">
        <f t="shared" si="76"/>
        <v>0.390522600132388</v>
      </c>
      <c r="I598" s="26">
        <f t="shared" si="77"/>
        <v>0.4794376256083896</v>
      </c>
    </row>
    <row r="599" spans="1:9" ht="12">
      <c r="A599" s="23">
        <v>586</v>
      </c>
      <c r="B599" s="23">
        <f t="shared" si="78"/>
        <v>5860</v>
      </c>
      <c r="C599" s="24">
        <f t="shared" si="79"/>
        <v>97.66666666666667</v>
      </c>
      <c r="D599" s="32">
        <f t="shared" si="80"/>
        <v>750.2904715691374</v>
      </c>
      <c r="E599" s="24">
        <f t="shared" si="73"/>
        <v>1018.2201830332309</v>
      </c>
      <c r="F599" s="5">
        <f t="shared" si="74"/>
        <v>0.25514113658960014</v>
      </c>
      <c r="G599" s="25">
        <f t="shared" si="75"/>
        <v>1468.7721294750534</v>
      </c>
      <c r="H599" s="29">
        <f t="shared" si="76"/>
        <v>0.396782624896809</v>
      </c>
      <c r="I599" s="26">
        <f t="shared" si="77"/>
        <v>0.48580598195320207</v>
      </c>
    </row>
    <row r="600" spans="1:9" ht="12">
      <c r="A600" s="23">
        <v>587</v>
      </c>
      <c r="B600" s="23">
        <f t="shared" si="78"/>
        <v>5870</v>
      </c>
      <c r="C600" s="24">
        <f t="shared" si="79"/>
        <v>97.83333333333333</v>
      </c>
      <c r="D600" s="32">
        <f t="shared" si="80"/>
        <v>750.7762775510905</v>
      </c>
      <c r="E600" s="24">
        <f t="shared" si="73"/>
        <v>1018.4753241698205</v>
      </c>
      <c r="F600" s="5">
        <f t="shared" si="74"/>
        <v>0.25470740729167574</v>
      </c>
      <c r="G600" s="25">
        <f t="shared" si="75"/>
        <v>1446.0795865886985</v>
      </c>
      <c r="H600" s="29">
        <f t="shared" si="76"/>
        <v>0.40300911949332807</v>
      </c>
      <c r="I600" s="26">
        <f t="shared" si="77"/>
        <v>0.4920889619485822</v>
      </c>
    </row>
    <row r="601" spans="1:9" ht="12">
      <c r="A601" s="23">
        <v>588</v>
      </c>
      <c r="B601" s="23">
        <f t="shared" si="78"/>
        <v>5880</v>
      </c>
      <c r="C601" s="24">
        <f t="shared" si="79"/>
        <v>98</v>
      </c>
      <c r="D601" s="32">
        <f t="shared" si="80"/>
        <v>751.2683665130392</v>
      </c>
      <c r="E601" s="24">
        <f t="shared" si="73"/>
        <v>1018.7300315771122</v>
      </c>
      <c r="F601" s="5">
        <f t="shared" si="74"/>
        <v>0.25427515013461743</v>
      </c>
      <c r="G601" s="25">
        <f t="shared" si="75"/>
        <v>1424.2025735540128</v>
      </c>
      <c r="H601" s="29">
        <f t="shared" si="76"/>
        <v>0.40919969653901583</v>
      </c>
      <c r="I601" s="26">
        <f t="shared" si="77"/>
        <v>0.49828435795458825</v>
      </c>
    </row>
    <row r="602" spans="1:9" ht="12">
      <c r="A602" s="23">
        <v>589</v>
      </c>
      <c r="B602" s="23">
        <f t="shared" si="78"/>
        <v>5890</v>
      </c>
      <c r="C602" s="24">
        <f t="shared" si="79"/>
        <v>98.16666666666667</v>
      </c>
      <c r="D602" s="32">
        <f t="shared" si="80"/>
        <v>751.7666508709938</v>
      </c>
      <c r="E602" s="24">
        <f t="shared" si="73"/>
        <v>1018.9843067272468</v>
      </c>
      <c r="F602" s="5">
        <f t="shared" si="74"/>
        <v>0.2538443576369218</v>
      </c>
      <c r="G602" s="25">
        <f t="shared" si="75"/>
        <v>1403.10659170326</v>
      </c>
      <c r="H602" s="29">
        <f t="shared" si="76"/>
        <v>0.4153520939566928</v>
      </c>
      <c r="I602" s="26">
        <f t="shared" si="77"/>
        <v>0.504390155343386</v>
      </c>
    </row>
    <row r="603" spans="1:9" ht="12">
      <c r="A603" s="23">
        <v>590</v>
      </c>
      <c r="B603" s="23">
        <f t="shared" si="78"/>
        <v>5900</v>
      </c>
      <c r="C603" s="24">
        <f t="shared" si="79"/>
        <v>98.33333333333333</v>
      </c>
      <c r="D603" s="32">
        <f t="shared" si="80"/>
        <v>752.2710410263371</v>
      </c>
      <c r="E603" s="24">
        <f t="shared" si="73"/>
        <v>1019.2381510848837</v>
      </c>
      <c r="F603" s="5">
        <f t="shared" si="74"/>
        <v>0.2534150223661982</v>
      </c>
      <c r="G603" s="25">
        <f t="shared" si="75"/>
        <v>1382.7587151440239</v>
      </c>
      <c r="H603" s="29">
        <f t="shared" si="76"/>
        <v>0.4214641748598103</v>
      </c>
      <c r="I603" s="26">
        <f t="shared" si="77"/>
        <v>0.5104045284341877</v>
      </c>
    </row>
    <row r="604" spans="1:9" ht="12">
      <c r="A604" s="23">
        <v>591</v>
      </c>
      <c r="B604" s="23">
        <f t="shared" si="78"/>
        <v>5910</v>
      </c>
      <c r="C604" s="24">
        <f t="shared" si="79"/>
        <v>98.5</v>
      </c>
      <c r="D604" s="32">
        <f t="shared" si="80"/>
        <v>752.7814455547713</v>
      </c>
      <c r="E604" s="24">
        <f t="shared" si="73"/>
        <v>1019.4915661072499</v>
      </c>
      <c r="F604" s="5">
        <f t="shared" si="74"/>
        <v>0.25298713694144226</v>
      </c>
      <c r="G604" s="25">
        <f t="shared" si="75"/>
        <v>1363.1275184509732</v>
      </c>
      <c r="H604" s="29">
        <f t="shared" si="76"/>
        <v>0.42753392695838827</v>
      </c>
      <c r="I604" s="26">
        <f t="shared" si="77"/>
        <v>0.5163258359199093</v>
      </c>
    </row>
    <row r="605" spans="1:9" ht="12">
      <c r="A605" s="23">
        <v>592</v>
      </c>
      <c r="B605" s="23">
        <f t="shared" si="78"/>
        <v>5920</v>
      </c>
      <c r="C605" s="24">
        <f t="shared" si="79"/>
        <v>98.66666666666667</v>
      </c>
      <c r="D605" s="32">
        <f t="shared" si="80"/>
        <v>753.2977713906912</v>
      </c>
      <c r="E605" s="24">
        <f t="shared" si="73"/>
        <v>1019.7445532441914</v>
      </c>
      <c r="F605" s="5">
        <f t="shared" si="74"/>
        <v>0.25256069403053516</v>
      </c>
      <c r="G605" s="25">
        <f t="shared" si="75"/>
        <v>1344.1830074748832</v>
      </c>
      <c r="H605" s="29">
        <f t="shared" si="76"/>
        <v>0.43355946152241254</v>
      </c>
      <c r="I605" s="26">
        <f t="shared" si="77"/>
        <v>0.522152615849681</v>
      </c>
    </row>
    <row r="606" spans="1:9" ht="12">
      <c r="A606" s="23">
        <v>593</v>
      </c>
      <c r="B606" s="23">
        <f t="shared" si="78"/>
        <v>5930</v>
      </c>
      <c r="C606" s="24">
        <f t="shared" si="79"/>
        <v>98.83333333333333</v>
      </c>
      <c r="D606" s="32">
        <f t="shared" si="80"/>
        <v>753.8199240065409</v>
      </c>
      <c r="E606" s="24">
        <f t="shared" si="73"/>
        <v>1019.9971139382219</v>
      </c>
      <c r="F606" s="5">
        <f t="shared" si="74"/>
        <v>0.2521356863513802</v>
      </c>
      <c r="G606" s="25">
        <f t="shared" si="75"/>
        <v>1325.8965531564545</v>
      </c>
      <c r="H606" s="29">
        <f t="shared" si="76"/>
        <v>0.43953901193950806</v>
      </c>
      <c r="I606" s="26">
        <f t="shared" si="77"/>
        <v>0.5278835802285337</v>
      </c>
    </row>
    <row r="607" spans="1:9" ht="12">
      <c r="A607" s="23">
        <v>594</v>
      </c>
      <c r="B607" s="23">
        <f t="shared" si="78"/>
        <v>5940</v>
      </c>
      <c r="C607" s="24">
        <f t="shared" si="79"/>
        <v>99</v>
      </c>
      <c r="D607" s="32">
        <f t="shared" si="80"/>
        <v>754.3478075867694</v>
      </c>
      <c r="E607" s="24">
        <f t="shared" si="73"/>
        <v>1020.2492496245733</v>
      </c>
      <c r="F607" s="5">
        <f t="shared" si="74"/>
        <v>0.25171210667053856</v>
      </c>
      <c r="G607" s="25">
        <f t="shared" si="75"/>
        <v>1308.240828235117</v>
      </c>
      <c r="H607" s="29">
        <f t="shared" si="76"/>
        <v>0.4454709319037164</v>
      </c>
      <c r="I607" s="26">
        <f t="shared" si="77"/>
        <v>0.5335176092938018</v>
      </c>
    </row>
    <row r="608" spans="1:9" ht="12">
      <c r="A608" s="23">
        <v>595</v>
      </c>
      <c r="B608" s="23">
        <f t="shared" si="78"/>
        <v>5950</v>
      </c>
      <c r="C608" s="24">
        <f t="shared" si="79"/>
        <v>99.16666666666667</v>
      </c>
      <c r="D608" s="32">
        <f t="shared" si="80"/>
        <v>754.8813251960631</v>
      </c>
      <c r="E608" s="24">
        <f t="shared" si="73"/>
        <v>1020.5009617312438</v>
      </c>
      <c r="F608" s="5">
        <f t="shared" si="74"/>
        <v>0.2512899478028885</v>
      </c>
      <c r="G608" s="25">
        <f t="shared" si="75"/>
        <v>1291.1897467456142</v>
      </c>
      <c r="H608" s="29">
        <f t="shared" si="76"/>
        <v>0.4513536932718575</v>
      </c>
      <c r="I608" s="26">
        <f t="shared" si="77"/>
        <v>0.5390537455245666</v>
      </c>
    </row>
    <row r="609" spans="1:9" ht="12">
      <c r="A609" s="23">
        <v>596</v>
      </c>
      <c r="B609" s="23">
        <f t="shared" si="78"/>
        <v>5960</v>
      </c>
      <c r="C609" s="24">
        <f t="shared" si="79"/>
        <v>99.33333333333333</v>
      </c>
      <c r="D609" s="32">
        <f t="shared" si="80"/>
        <v>755.4203789415877</v>
      </c>
      <c r="E609" s="24">
        <f t="shared" si="73"/>
        <v>1020.7522516790467</v>
      </c>
      <c r="F609" s="5">
        <f t="shared" si="74"/>
        <v>0.2508692026119661</v>
      </c>
      <c r="G609" s="25">
        <f t="shared" si="75"/>
        <v>1274.7184061977298</v>
      </c>
      <c r="H609" s="29">
        <f t="shared" si="76"/>
        <v>0.45718588362329504</v>
      </c>
      <c r="I609" s="26">
        <f t="shared" si="77"/>
        <v>0.5444911874375931</v>
      </c>
    </row>
    <row r="610" spans="1:9" ht="12">
      <c r="A610" s="23">
        <v>597</v>
      </c>
      <c r="B610" s="23">
        <f t="shared" si="78"/>
        <v>5970</v>
      </c>
      <c r="C610" s="24">
        <f t="shared" si="79"/>
        <v>99.5</v>
      </c>
      <c r="D610" s="32">
        <f t="shared" si="80"/>
        <v>755.9648701290254</v>
      </c>
      <c r="E610" s="24">
        <f t="shared" si="73"/>
        <v>1021.0031208816587</v>
      </c>
      <c r="F610" s="5">
        <f t="shared" si="74"/>
        <v>0.25044986400871494</v>
      </c>
      <c r="G610" s="25">
        <f t="shared" si="75"/>
        <v>1258.8030323370922</v>
      </c>
      <c r="H610" s="29">
        <f t="shared" si="76"/>
        <v>0.46296620355798845</v>
      </c>
      <c r="I610" s="26">
        <f t="shared" si="77"/>
        <v>0.5498292832200384</v>
      </c>
    </row>
    <row r="611" spans="1:9" ht="12">
      <c r="A611" s="23">
        <v>598</v>
      </c>
      <c r="B611" s="23">
        <f t="shared" si="78"/>
        <v>5980</v>
      </c>
      <c r="C611" s="24">
        <f t="shared" si="79"/>
        <v>99.66666666666667</v>
      </c>
      <c r="D611" s="32">
        <f t="shared" si="80"/>
        <v>756.5146994122454</v>
      </c>
      <c r="E611" s="24">
        <f t="shared" si="73"/>
        <v>1021.2535707456674</v>
      </c>
      <c r="F611" s="5">
        <f t="shared" si="74"/>
        <v>0.25003192495069015</v>
      </c>
      <c r="G611" s="25">
        <f t="shared" si="75"/>
        <v>1243.4209263875389</v>
      </c>
      <c r="H611" s="29">
        <f t="shared" si="76"/>
        <v>0.4686934637665496</v>
      </c>
      <c r="I611" s="26">
        <f t="shared" si="77"/>
        <v>0.5550675242456136</v>
      </c>
    </row>
    <row r="612" spans="1:9" ht="12">
      <c r="A612" s="23">
        <v>599</v>
      </c>
      <c r="B612" s="23">
        <f t="shared" si="78"/>
        <v>5990</v>
      </c>
      <c r="C612" s="24">
        <f t="shared" si="79"/>
        <v>99.83333333333333</v>
      </c>
      <c r="D612" s="32">
        <f t="shared" si="80"/>
        <v>757.069766936491</v>
      </c>
      <c r="E612" s="24">
        <f t="shared" si="73"/>
        <v>1021.5036026706181</v>
      </c>
      <c r="F612" s="5">
        <f t="shared" si="74"/>
        <v>0.2496153784438775</v>
      </c>
      <c r="G612" s="25">
        <f t="shared" si="75"/>
        <v>1228.5504146781068</v>
      </c>
      <c r="H612" s="29">
        <f t="shared" si="76"/>
        <v>0.47436658190464476</v>
      </c>
      <c r="I612" s="26">
        <f t="shared" si="77"/>
        <v>0.5602055385173603</v>
      </c>
    </row>
    <row r="613" spans="1:9" ht="12">
      <c r="A613" s="23">
        <v>600</v>
      </c>
      <c r="B613" s="23">
        <f t="shared" si="78"/>
        <v>6000</v>
      </c>
      <c r="C613" s="24">
        <f t="shared" si="79"/>
        <v>100</v>
      </c>
      <c r="D613" s="32">
        <f t="shared" si="80"/>
        <v>757.6299724750083</v>
      </c>
      <c r="E613" s="24">
        <f t="shared" si="73"/>
        <v>1021.753218049062</v>
      </c>
      <c r="F613" s="5">
        <f t="shared" si="74"/>
        <v>0.2492002175398511</v>
      </c>
      <c r="G613" s="25">
        <f t="shared" si="75"/>
        <v>1214.1708005602968</v>
      </c>
      <c r="H613" s="29">
        <f t="shared" si="76"/>
        <v>0.4799845793025607</v>
      </c>
      <c r="I613" s="26">
        <f t="shared" si="77"/>
        <v>0.565243084077145</v>
      </c>
    </row>
    <row r="614" spans="1:9" ht="12">
      <c r="A614" s="23">
        <v>601</v>
      </c>
      <c r="B614" s="23">
        <f t="shared" si="78"/>
        <v>6010</v>
      </c>
      <c r="C614" s="24">
        <f t="shared" si="79"/>
        <v>100.16666666666667</v>
      </c>
      <c r="D614" s="32">
        <f t="shared" si="80"/>
        <v>758.1952155590855</v>
      </c>
      <c r="E614" s="24">
        <f t="shared" si="73"/>
        <v>1022.0024182666018</v>
      </c>
      <c r="F614" s="5">
        <f t="shared" si="74"/>
        <v>0.24878643533611466</v>
      </c>
      <c r="G614" s="25">
        <f t="shared" si="75"/>
        <v>1200.2623185237685</v>
      </c>
      <c r="H614" s="29">
        <f t="shared" si="76"/>
        <v>0.4855465775391221</v>
      </c>
      <c r="I614" s="26">
        <f t="shared" si="77"/>
        <v>0.5701800424177205</v>
      </c>
    </row>
    <row r="615" spans="1:9" ht="12">
      <c r="A615" s="23">
        <v>602</v>
      </c>
      <c r="B615" s="23">
        <f t="shared" si="78"/>
        <v>6020</v>
      </c>
      <c r="C615" s="24">
        <f t="shared" si="79"/>
        <v>100.33333333333333</v>
      </c>
      <c r="D615" s="32">
        <f t="shared" si="80"/>
        <v>758.7653956015032</v>
      </c>
      <c r="E615" s="24">
        <f t="shared" si="73"/>
        <v>1022.2512047019379</v>
      </c>
      <c r="F615" s="5">
        <f t="shared" si="74"/>
        <v>0.2483740249767834</v>
      </c>
      <c r="G615" s="25">
        <f t="shared" si="75"/>
        <v>1186.8060904212448</v>
      </c>
      <c r="H615" s="29">
        <f t="shared" si="76"/>
        <v>0.4910517949074009</v>
      </c>
      <c r="I615" s="26">
        <f t="shared" si="77"/>
        <v>0.5750164119302572</v>
      </c>
    </row>
    <row r="616" spans="1:9" ht="12">
      <c r="A616" s="23">
        <v>603</v>
      </c>
      <c r="B616" s="23">
        <f t="shared" si="78"/>
        <v>6030</v>
      </c>
      <c r="C616" s="24">
        <f t="shared" si="79"/>
        <v>100.5</v>
      </c>
      <c r="D616" s="32">
        <f t="shared" si="80"/>
        <v>759.3404120134335</v>
      </c>
      <c r="E616" s="24">
        <f t="shared" si="73"/>
        <v>1022.4995787269147</v>
      </c>
      <c r="F616" s="5">
        <f t="shared" si="74"/>
        <v>0.24796297965019676</v>
      </c>
      <c r="G616" s="25">
        <f t="shared" si="75"/>
        <v>1173.7840837159756</v>
      </c>
      <c r="H616" s="29">
        <f t="shared" si="76"/>
        <v>0.49649954279786035</v>
      </c>
      <c r="I616" s="26">
        <f t="shared" si="77"/>
        <v>0.5797523014168814</v>
      </c>
    </row>
    <row r="617" spans="1:9" ht="12">
      <c r="A617" s="23">
        <v>604</v>
      </c>
      <c r="B617" s="23">
        <f t="shared" si="78"/>
        <v>6040</v>
      </c>
      <c r="C617" s="24">
        <f t="shared" si="79"/>
        <v>100.66666666666667</v>
      </c>
      <c r="D617" s="32">
        <f t="shared" si="80"/>
        <v>759.9201643148504</v>
      </c>
      <c r="E617" s="24">
        <f t="shared" si="73"/>
        <v>1022.7475417065649</v>
      </c>
      <c r="F617" s="5">
        <f t="shared" si="74"/>
        <v>0.24755329259119208</v>
      </c>
      <c r="G617" s="25">
        <f t="shared" si="75"/>
        <v>1161.1790716676364</v>
      </c>
      <c r="H617" s="29">
        <f t="shared" si="76"/>
        <v>0.5018892220227656</v>
      </c>
      <c r="I617" s="26">
        <f t="shared" si="77"/>
        <v>0.5843879236939405</v>
      </c>
    </row>
    <row r="618" spans="1:9" ht="12">
      <c r="A618" s="23">
        <v>605</v>
      </c>
      <c r="B618" s="23">
        <f t="shared" si="78"/>
        <v>6050</v>
      </c>
      <c r="C618" s="24">
        <f t="shared" si="79"/>
        <v>100.83333333333333</v>
      </c>
      <c r="D618" s="32">
        <f t="shared" si="80"/>
        <v>760.5045522385443</v>
      </c>
      <c r="E618" s="24">
        <f t="shared" si="73"/>
        <v>1022.9950949991561</v>
      </c>
      <c r="F618" s="5">
        <f t="shared" si="74"/>
        <v>0.2471449570778077</v>
      </c>
      <c r="G618" s="25">
        <f t="shared" si="75"/>
        <v>1148.9745953751576</v>
      </c>
      <c r="H618" s="29">
        <f t="shared" si="76"/>
        <v>0.5072203191038352</v>
      </c>
      <c r="I618" s="26">
        <f t="shared" si="77"/>
        <v>0.5889235893094742</v>
      </c>
    </row>
    <row r="619" spans="1:9" ht="12">
      <c r="A619" s="23">
        <v>606</v>
      </c>
      <c r="B619" s="23">
        <f t="shared" si="78"/>
        <v>6060</v>
      </c>
      <c r="C619" s="24">
        <f t="shared" si="79"/>
        <v>101</v>
      </c>
      <c r="D619" s="32">
        <f t="shared" si="80"/>
        <v>761.0934758278538</v>
      </c>
      <c r="E619" s="24">
        <f t="shared" si="73"/>
        <v>1023.2422399562339</v>
      </c>
      <c r="F619" s="5">
        <f t="shared" si="74"/>
        <v>0.24673796643344303</v>
      </c>
      <c r="G619" s="25">
        <f t="shared" si="75"/>
        <v>1137.1549275975037</v>
      </c>
      <c r="H619" s="29">
        <f t="shared" si="76"/>
        <v>0.5124924025432915</v>
      </c>
      <c r="I619" s="26">
        <f t="shared" si="77"/>
        <v>0.5933597003942849</v>
      </c>
    </row>
    <row r="620" spans="1:9" ht="12">
      <c r="A620" s="23">
        <v>607</v>
      </c>
      <c r="B620" s="23">
        <f t="shared" si="78"/>
        <v>6070</v>
      </c>
      <c r="C620" s="24">
        <f t="shared" si="79"/>
        <v>101.16666666666667</v>
      </c>
      <c r="D620" s="32">
        <f t="shared" si="80"/>
        <v>761.6868355282481</v>
      </c>
      <c r="E620" s="24">
        <f t="shared" si="73"/>
        <v>1023.4889779226673</v>
      </c>
      <c r="F620" s="5">
        <f t="shared" si="74"/>
        <v>0.2463323140244711</v>
      </c>
      <c r="G620" s="25">
        <f t="shared" si="75"/>
        <v>1125.7050382759787</v>
      </c>
      <c r="H620" s="29">
        <f t="shared" si="76"/>
        <v>0.5177051190966703</v>
      </c>
      <c r="I620" s="26">
        <f t="shared" si="77"/>
        <v>0.5976967446642796</v>
      </c>
    </row>
    <row r="621" spans="1:9" ht="12">
      <c r="A621" s="23">
        <v>608</v>
      </c>
      <c r="B621" s="23">
        <f t="shared" si="78"/>
        <v>6080</v>
      </c>
      <c r="C621" s="24">
        <f t="shared" si="79"/>
        <v>101.33333333333333</v>
      </c>
      <c r="D621" s="32">
        <f t="shared" si="80"/>
        <v>762.2845322729124</v>
      </c>
      <c r="E621" s="24">
        <f t="shared" si="73"/>
        <v>1023.7353102366918</v>
      </c>
      <c r="F621" s="5">
        <f t="shared" si="74"/>
        <v>0.24592799326160275</v>
      </c>
      <c r="G621" s="25">
        <f t="shared" si="75"/>
        <v>1114.6105616841637</v>
      </c>
      <c r="H621" s="29">
        <f t="shared" si="76"/>
        <v>0.5228581900639886</v>
      </c>
      <c r="I621" s="26">
        <f t="shared" si="77"/>
        <v>0.6019352895881305</v>
      </c>
    </row>
    <row r="622" spans="1:9" ht="12">
      <c r="A622" s="23">
        <v>609</v>
      </c>
      <c r="B622" s="23">
        <f t="shared" si="78"/>
        <v>6090</v>
      </c>
      <c r="C622" s="24">
        <f t="shared" si="79"/>
        <v>101.5</v>
      </c>
      <c r="D622" s="32">
        <f t="shared" si="80"/>
        <v>762.8864675625006</v>
      </c>
      <c r="E622" s="24">
        <f t="shared" si="73"/>
        <v>1023.9812382299534</v>
      </c>
      <c r="F622" s="5">
        <f t="shared" si="74"/>
        <v>0.24552499759863622</v>
      </c>
      <c r="G622" s="25">
        <f t="shared" si="75"/>
        <v>1103.8577651340988</v>
      </c>
      <c r="H622" s="29">
        <f t="shared" si="76"/>
        <v>0.5279514076141772</v>
      </c>
      <c r="I622" s="26">
        <f t="shared" si="77"/>
        <v>0.6060759767326175</v>
      </c>
    </row>
    <row r="623" spans="1:9" ht="12">
      <c r="A623" s="23">
        <v>610</v>
      </c>
      <c r="B623" s="23">
        <f t="shared" si="78"/>
        <v>6100</v>
      </c>
      <c r="C623" s="24">
        <f t="shared" si="79"/>
        <v>101.66666666666667</v>
      </c>
      <c r="D623" s="32">
        <f t="shared" si="80"/>
        <v>763.4925435392332</v>
      </c>
      <c r="E623" s="24">
        <f t="shared" si="73"/>
        <v>1024.226763227552</v>
      </c>
      <c r="F623" s="5">
        <f t="shared" si="74"/>
        <v>0.24512332053177488</v>
      </c>
      <c r="G623" s="25">
        <f t="shared" si="75"/>
        <v>1093.4335191698115</v>
      </c>
      <c r="H623" s="29">
        <f t="shared" si="76"/>
        <v>0.5329846311560534</v>
      </c>
      <c r="I623" s="26">
        <f t="shared" si="77"/>
        <v>0.6101195162952038</v>
      </c>
    </row>
    <row r="624" spans="1:9" ht="12">
      <c r="A624" s="23">
        <v>611</v>
      </c>
      <c r="B624" s="23">
        <f t="shared" si="78"/>
        <v>6110</v>
      </c>
      <c r="C624" s="24">
        <f t="shared" si="79"/>
        <v>101.83333333333333</v>
      </c>
      <c r="D624" s="32">
        <f t="shared" si="80"/>
        <v>764.1026630555284</v>
      </c>
      <c r="E624" s="24">
        <f t="shared" si="73"/>
        <v>1024.4718865480838</v>
      </c>
      <c r="F624" s="5">
        <f t="shared" si="74"/>
        <v>0.24472295559939994</v>
      </c>
      <c r="G624" s="25">
        <f t="shared" si="75"/>
        <v>1083.325269181747</v>
      </c>
      <c r="H624" s="29">
        <f t="shared" si="76"/>
        <v>0.537957783767541</v>
      </c>
      <c r="I624" s="26">
        <f t="shared" si="77"/>
        <v>0.6140666818314737</v>
      </c>
    </row>
    <row r="625" spans="1:9" ht="12">
      <c r="A625" s="23">
        <v>612</v>
      </c>
      <c r="B625" s="23">
        <f t="shared" si="78"/>
        <v>6120</v>
      </c>
      <c r="C625" s="24">
        <f t="shared" si="79"/>
        <v>102</v>
      </c>
      <c r="D625" s="32">
        <f t="shared" si="80"/>
        <v>764.7167297373599</v>
      </c>
      <c r="E625" s="24">
        <f t="shared" si="73"/>
        <v>1024.7166095036832</v>
      </c>
      <c r="F625" s="5">
        <f t="shared" si="74"/>
        <v>0.24432389638377572</v>
      </c>
      <c r="G625" s="25">
        <f t="shared" si="75"/>
        <v>1073.5210083780614</v>
      </c>
      <c r="H625" s="29">
        <f t="shared" si="76"/>
        <v>0.542870848693395</v>
      </c>
      <c r="I625" s="26">
        <f t="shared" si="77"/>
        <v>0.617918305183054</v>
      </c>
    </row>
    <row r="626" spans="1:9" ht="12">
      <c r="A626" s="23">
        <v>613</v>
      </c>
      <c r="B626" s="23">
        <f t="shared" si="78"/>
        <v>6130</v>
      </c>
      <c r="C626" s="24">
        <f t="shared" si="79"/>
        <v>102.16666666666667</v>
      </c>
      <c r="D626" s="32">
        <f t="shared" si="80"/>
        <v>765.3346480425429</v>
      </c>
      <c r="E626" s="24">
        <f t="shared" si="73"/>
        <v>1024.960933400067</v>
      </c>
      <c r="F626" s="5">
        <f t="shared" si="74"/>
        <v>0.24392613650684325</v>
      </c>
      <c r="G626" s="25">
        <f t="shared" si="75"/>
        <v>1064.0092520511598</v>
      </c>
      <c r="H626" s="29">
        <f t="shared" si="76"/>
        <v>0.5477238659202617</v>
      </c>
      <c r="I626" s="26">
        <f t="shared" si="77"/>
        <v>0.6216752716103858</v>
      </c>
    </row>
    <row r="627" spans="1:9" ht="12">
      <c r="A627" s="23">
        <v>614</v>
      </c>
      <c r="B627" s="23">
        <f t="shared" si="78"/>
        <v>6140</v>
      </c>
      <c r="C627" s="24">
        <f t="shared" si="79"/>
        <v>102.33333333333333</v>
      </c>
      <c r="D627" s="32">
        <f t="shared" si="80"/>
        <v>765.9563233141532</v>
      </c>
      <c r="E627" s="24">
        <f t="shared" si="73"/>
        <v>1025.2048595365738</v>
      </c>
      <c r="F627" s="5">
        <f t="shared" si="74"/>
        <v>0.2435296696332898</v>
      </c>
      <c r="G627" s="25">
        <f t="shared" si="75"/>
        <v>1054.7790130801595</v>
      </c>
      <c r="H627" s="29">
        <f t="shared" si="76"/>
        <v>0.5525169288366357</v>
      </c>
      <c r="I627" s="26">
        <f t="shared" si="77"/>
        <v>0.6253385151319861</v>
      </c>
    </row>
    <row r="628" spans="1:9" ht="12">
      <c r="A628" s="23">
        <v>615</v>
      </c>
      <c r="B628" s="23">
        <f t="shared" si="78"/>
        <v>6150</v>
      </c>
      <c r="C628" s="24">
        <f t="shared" si="79"/>
        <v>102.5</v>
      </c>
      <c r="D628" s="32">
        <f t="shared" si="80"/>
        <v>766.5816618292852</v>
      </c>
      <c r="E628" s="24">
        <f t="shared" si="73"/>
        <v>1025.4483892062071</v>
      </c>
      <c r="F628" s="5">
        <f t="shared" si="74"/>
        <v>0.2431344894682752</v>
      </c>
      <c r="G628" s="25">
        <f t="shared" si="75"/>
        <v>1045.819778612291</v>
      </c>
      <c r="H628" s="29">
        <f t="shared" si="76"/>
        <v>0.5572501809840397</v>
      </c>
      <c r="I628" s="26">
        <f t="shared" si="77"/>
        <v>0.6289090140718573</v>
      </c>
    </row>
    <row r="629" spans="1:9" ht="12">
      <c r="A629" s="23">
        <v>616</v>
      </c>
      <c r="B629" s="23">
        <f t="shared" si="78"/>
        <v>6160</v>
      </c>
      <c r="C629" s="24">
        <f t="shared" si="79"/>
        <v>102.66666666666667</v>
      </c>
      <c r="D629" s="32">
        <f t="shared" si="80"/>
        <v>767.210570843357</v>
      </c>
      <c r="E629" s="24">
        <f t="shared" si="73"/>
        <v>1025.6915236956754</v>
      </c>
      <c r="F629" s="5">
        <f t="shared" si="74"/>
        <v>0.2427405897585686</v>
      </c>
      <c r="G629" s="25">
        <f t="shared" si="75"/>
        <v>1037.121487868484</v>
      </c>
      <c r="H629" s="29">
        <f t="shared" si="76"/>
        <v>0.5619238129046357</v>
      </c>
      <c r="I629" s="26">
        <f t="shared" si="77"/>
        <v>0.632387786814236</v>
      </c>
    </row>
    <row r="630" spans="1:9" ht="12">
      <c r="A630" s="23">
        <v>617</v>
      </c>
      <c r="B630" s="23">
        <f t="shared" si="78"/>
        <v>6170</v>
      </c>
      <c r="C630" s="24">
        <f t="shared" si="79"/>
        <v>102.83333333333333</v>
      </c>
      <c r="D630" s="32">
        <f t="shared" si="80"/>
        <v>767.8429586301712</v>
      </c>
      <c r="E630" s="24">
        <f t="shared" si="73"/>
        <v>1025.934264285434</v>
      </c>
      <c r="F630" s="5">
        <f t="shared" si="74"/>
        <v>0.24234796429027483</v>
      </c>
      <c r="G630" s="25">
        <f t="shared" si="75"/>
        <v>1028.674511020593</v>
      </c>
      <c r="H630" s="29">
        <f t="shared" si="76"/>
        <v>0.5665380590894418</v>
      </c>
      <c r="I630" s="26">
        <f t="shared" si="77"/>
        <v>0.6357758877646562</v>
      </c>
    </row>
    <row r="631" spans="1:9" ht="12">
      <c r="A631" s="23">
        <v>618</v>
      </c>
      <c r="B631" s="23">
        <f t="shared" si="78"/>
        <v>6180</v>
      </c>
      <c r="C631" s="24">
        <f t="shared" si="79"/>
        <v>103</v>
      </c>
      <c r="D631" s="32">
        <f t="shared" si="80"/>
        <v>768.4787345179359</v>
      </c>
      <c r="E631" s="24">
        <f t="shared" si="73"/>
        <v>1026.1766122497243</v>
      </c>
      <c r="F631" s="5">
        <f t="shared" si="74"/>
        <v>0.24195660689065335</v>
      </c>
      <c r="G631" s="25">
        <f t="shared" si="75"/>
        <v>1020.4696290898517</v>
      </c>
      <c r="H631" s="29">
        <f t="shared" si="76"/>
        <v>0.5710931950303773</v>
      </c>
      <c r="I631" s="26">
        <f t="shared" si="77"/>
        <v>0.6390744035145002</v>
      </c>
    </row>
    <row r="632" spans="1:9" ht="12">
      <c r="A632" s="23">
        <v>619</v>
      </c>
      <c r="B632" s="23">
        <f t="shared" si="78"/>
        <v>6190</v>
      </c>
      <c r="C632" s="24">
        <f t="shared" si="79"/>
        <v>103.16666666666667</v>
      </c>
      <c r="D632" s="32">
        <f t="shared" si="80"/>
        <v>769.1178089214504</v>
      </c>
      <c r="E632" s="24">
        <f t="shared" si="73"/>
        <v>1026.418568856615</v>
      </c>
      <c r="F632" s="5">
        <f t="shared" si="74"/>
        <v>0.24156651142629926</v>
      </c>
      <c r="G632" s="25">
        <f t="shared" si="75"/>
        <v>1012.4980148182642</v>
      </c>
      <c r="H632" s="29">
        <f t="shared" si="76"/>
        <v>0.5755895343784873</v>
      </c>
      <c r="I632" s="26">
        <f t="shared" si="77"/>
        <v>0.6422844492062497</v>
      </c>
    </row>
    <row r="633" spans="1:9" ht="12">
      <c r="A633" s="23">
        <v>620</v>
      </c>
      <c r="B633" s="23">
        <f t="shared" si="78"/>
        <v>6200</v>
      </c>
      <c r="C633" s="24">
        <f t="shared" si="79"/>
        <v>103.33333333333333</v>
      </c>
      <c r="D633" s="32">
        <f t="shared" si="80"/>
        <v>769.7600933706567</v>
      </c>
      <c r="E633" s="24">
        <f t="shared" si="73"/>
        <v>1026.6601353680412</v>
      </c>
      <c r="F633" s="5">
        <f t="shared" si="74"/>
        <v>0.2411776718031433</v>
      </c>
      <c r="G633" s="25">
        <f t="shared" si="75"/>
        <v>1004.7512144666457</v>
      </c>
      <c r="H633" s="29">
        <f t="shared" si="76"/>
        <v>0.5800274262099275</v>
      </c>
      <c r="I633" s="26">
        <f t="shared" si="77"/>
        <v>0.6454071650951625</v>
      </c>
    </row>
    <row r="634" spans="1:9" ht="12">
      <c r="A634" s="23">
        <v>621</v>
      </c>
      <c r="B634" s="23">
        <f t="shared" si="78"/>
        <v>6210</v>
      </c>
      <c r="C634" s="24">
        <f t="shared" si="79"/>
        <v>103.5</v>
      </c>
      <c r="D634" s="32">
        <f t="shared" si="80"/>
        <v>770.4055005357519</v>
      </c>
      <c r="E634" s="24">
        <f t="shared" si="73"/>
        <v>1026.9013130398444</v>
      </c>
      <c r="F634" s="5">
        <f t="shared" si="74"/>
        <v>0.24079008196690665</v>
      </c>
      <c r="G634" s="25">
        <f t="shared" si="75"/>
        <v>997.2211304950239</v>
      </c>
      <c r="H634" s="29">
        <f t="shared" si="76"/>
        <v>0.5844072524005702</v>
      </c>
      <c r="I634" s="26">
        <f t="shared" si="77"/>
        <v>0.6484437133028865</v>
      </c>
    </row>
    <row r="635" spans="1:9" ht="12">
      <c r="A635" s="23">
        <v>622</v>
      </c>
      <c r="B635" s="23">
        <f t="shared" si="78"/>
        <v>6220</v>
      </c>
      <c r="C635" s="24">
        <f t="shared" si="79"/>
        <v>103.66666666666667</v>
      </c>
      <c r="D635" s="32">
        <f t="shared" si="80"/>
        <v>771.0539442490548</v>
      </c>
      <c r="E635" s="24">
        <f t="shared" si="73"/>
        <v>1027.1421031218113</v>
      </c>
      <c r="F635" s="5">
        <f t="shared" si="74"/>
        <v>0.24040373590128183</v>
      </c>
      <c r="G635" s="25">
        <f t="shared" si="75"/>
        <v>989.9000050830332</v>
      </c>
      <c r="H635" s="29">
        <f t="shared" si="76"/>
        <v>0.5887294251094618</v>
      </c>
      <c r="I635" s="26">
        <f t="shared" si="77"/>
        <v>0.6513952747580911</v>
      </c>
    </row>
    <row r="636" spans="1:9" ht="12">
      <c r="A636" s="23">
        <v>623</v>
      </c>
      <c r="B636" s="23">
        <f t="shared" si="78"/>
        <v>6230</v>
      </c>
      <c r="C636" s="24">
        <f t="shared" si="79"/>
        <v>103.83333333333333</v>
      </c>
      <c r="D636" s="32">
        <f t="shared" si="80"/>
        <v>771.7053395238129</v>
      </c>
      <c r="E636" s="24">
        <f t="shared" si="73"/>
        <v>1027.3825068577125</v>
      </c>
      <c r="F636" s="5">
        <f t="shared" si="74"/>
        <v>0.24001862762906967</v>
      </c>
      <c r="G636" s="25">
        <f t="shared" si="75"/>
        <v>982.7804044497698</v>
      </c>
      <c r="H636" s="29">
        <f t="shared" si="76"/>
        <v>0.5929943843708105</v>
      </c>
      <c r="I636" s="26">
        <f t="shared" si="77"/>
        <v>0.6542630463183108</v>
      </c>
    </row>
    <row r="637" spans="1:9" ht="12">
      <c r="A637" s="23">
        <v>624</v>
      </c>
      <c r="B637" s="23">
        <f t="shared" si="78"/>
        <v>6240</v>
      </c>
      <c r="C637" s="24">
        <f t="shared" si="79"/>
        <v>104</v>
      </c>
      <c r="D637" s="32">
        <f t="shared" si="80"/>
        <v>772.3596025701312</v>
      </c>
      <c r="E637" s="24">
        <f t="shared" si="73"/>
        <v>1027.6225254853416</v>
      </c>
      <c r="F637" s="5">
        <f t="shared" si="74"/>
        <v>0.2396347512117245</v>
      </c>
      <c r="G637" s="25">
        <f t="shared" si="75"/>
        <v>975.8552039344095</v>
      </c>
      <c r="H637" s="29">
        <f t="shared" si="76"/>
        <v>0.5972025957936667</v>
      </c>
      <c r="I637" s="26">
        <f t="shared" si="77"/>
        <v>0.6570482380674477</v>
      </c>
    </row>
    <row r="638" spans="1:9" ht="12">
      <c r="A638" s="23">
        <v>625</v>
      </c>
      <c r="B638" s="23">
        <f t="shared" si="78"/>
        <v>6250</v>
      </c>
      <c r="C638" s="24">
        <f t="shared" si="79"/>
        <v>104.16666666666667</v>
      </c>
      <c r="D638" s="32">
        <f t="shared" si="80"/>
        <v>773.0166508081986</v>
      </c>
      <c r="E638" s="24">
        <f t="shared" si="73"/>
        <v>1027.8621602365533</v>
      </c>
      <c r="F638" s="5">
        <f t="shared" si="74"/>
        <v>0.2392521007477626</v>
      </c>
      <c r="G638" s="25">
        <f t="shared" si="75"/>
        <v>969.1175738005948</v>
      </c>
      <c r="H638" s="29">
        <f t="shared" si="76"/>
        <v>0.60135454836804</v>
      </c>
      <c r="I638" s="26">
        <f t="shared" si="77"/>
        <v>0.6597520707828206</v>
      </c>
    </row>
    <row r="639" spans="1:9" ht="12">
      <c r="A639" s="23">
        <v>626</v>
      </c>
      <c r="B639" s="23">
        <f t="shared" si="78"/>
        <v>6260</v>
      </c>
      <c r="C639" s="24">
        <f t="shared" si="79"/>
        <v>104.33333333333333</v>
      </c>
      <c r="D639" s="32">
        <f t="shared" si="80"/>
        <v>773.6764028789814</v>
      </c>
      <c r="E639" s="24">
        <f t="shared" si="73"/>
        <v>1028.101412337301</v>
      </c>
      <c r="F639" s="5">
        <f t="shared" si="74"/>
        <v>0.2388706703736716</v>
      </c>
      <c r="G639" s="25">
        <f t="shared" si="75"/>
        <v>962.5609657292961</v>
      </c>
      <c r="H639" s="29">
        <f t="shared" si="76"/>
        <v>0.6054507523758088</v>
      </c>
      <c r="I639" s="26">
        <f t="shared" si="77"/>
        <v>0.662375773565267</v>
      </c>
    </row>
    <row r="640" spans="1:9" ht="12">
      <c r="A640" s="23">
        <v>627</v>
      </c>
      <c r="B640" s="23">
        <f t="shared" si="78"/>
        <v>6270</v>
      </c>
      <c r="C640" s="24">
        <f t="shared" si="79"/>
        <v>104.5</v>
      </c>
      <c r="D640" s="32">
        <f t="shared" si="80"/>
        <v>774.3387786525467</v>
      </c>
      <c r="E640" s="24">
        <f t="shared" si="73"/>
        <v>1028.3402830076748</v>
      </c>
      <c r="F640" s="5">
        <f t="shared" si="74"/>
        <v>0.23849045426322846</v>
      </c>
      <c r="G640" s="25">
        <f t="shared" si="75"/>
        <v>956.1790999664651</v>
      </c>
      <c r="H640" s="29">
        <f t="shared" si="76"/>
        <v>0.6094917374044534</v>
      </c>
      <c r="I640" s="26">
        <f t="shared" si="77"/>
        <v>0.6649205816261515</v>
      </c>
    </row>
    <row r="641" spans="1:9" ht="12">
      <c r="A641" s="23">
        <v>628</v>
      </c>
      <c r="B641" s="23">
        <f t="shared" si="78"/>
        <v>6280</v>
      </c>
      <c r="C641" s="24">
        <f t="shared" si="79"/>
        <v>104.66666666666667</v>
      </c>
      <c r="D641" s="32">
        <f t="shared" si="80"/>
        <v>775.0036992341728</v>
      </c>
      <c r="E641" s="24">
        <f t="shared" si="73"/>
        <v>1028.578773461938</v>
      </c>
      <c r="F641" s="5">
        <f t="shared" si="74"/>
        <v>0.2381114466274994</v>
      </c>
      <c r="G641" s="25">
        <f t="shared" si="75"/>
        <v>949.965953093352</v>
      </c>
      <c r="H641" s="29">
        <f t="shared" si="76"/>
        <v>0.6134780504613705</v>
      </c>
      <c r="I641" s="26">
        <f t="shared" si="77"/>
        <v>0.6673877342246707</v>
      </c>
    </row>
    <row r="642" spans="1:9" ht="12">
      <c r="A642" s="23">
        <v>629</v>
      </c>
      <c r="B642" s="23">
        <f t="shared" si="78"/>
        <v>6290</v>
      </c>
      <c r="C642" s="24">
        <f t="shared" si="79"/>
        <v>104.83333333333333</v>
      </c>
      <c r="D642" s="32">
        <f t="shared" si="80"/>
        <v>775.6710869683975</v>
      </c>
      <c r="E642" s="24">
        <f t="shared" si="73"/>
        <v>1028.8168849085655</v>
      </c>
      <c r="F642" s="5">
        <f t="shared" si="74"/>
        <v>0.23773364171415778</v>
      </c>
      <c r="G642" s="25">
        <f t="shared" si="75"/>
        <v>943.9157463888607</v>
      </c>
      <c r="H642" s="29">
        <f t="shared" si="76"/>
        <v>0.6174102541862893</v>
      </c>
      <c r="I642" s="26">
        <f t="shared" si="77"/>
        <v>0.6697784727490428</v>
      </c>
    </row>
    <row r="643" spans="1:9" ht="12">
      <c r="A643" s="23">
        <v>630</v>
      </c>
      <c r="B643" s="23">
        <f t="shared" si="78"/>
        <v>6300</v>
      </c>
      <c r="C643" s="24">
        <f t="shared" si="79"/>
        <v>105</v>
      </c>
      <c r="D643" s="32">
        <f t="shared" si="80"/>
        <v>776.3408654411465</v>
      </c>
      <c r="E643" s="24">
        <f t="shared" si="73"/>
        <v>1029.0546185502797</v>
      </c>
      <c r="F643" s="5">
        <f t="shared" si="74"/>
        <v>0.23735703380748419</v>
      </c>
      <c r="G643" s="25">
        <f t="shared" si="75"/>
        <v>938.0229347547579</v>
      </c>
      <c r="H643" s="29">
        <f t="shared" si="76"/>
        <v>0.6212889251591205</v>
      </c>
      <c r="I643" s="26">
        <f t="shared" si="77"/>
        <v>0.6720940389350144</v>
      </c>
    </row>
    <row r="644" spans="1:9" ht="12">
      <c r="A644" s="23">
        <v>631</v>
      </c>
      <c r="B644" s="23">
        <f t="shared" si="78"/>
        <v>6310</v>
      </c>
      <c r="C644" s="24">
        <f t="shared" si="79"/>
        <v>105.16666666666667</v>
      </c>
      <c r="D644" s="32">
        <f t="shared" si="80"/>
        <v>777.0129594800816</v>
      </c>
      <c r="E644" s="24">
        <f t="shared" si="73"/>
        <v>1029.2919755840871</v>
      </c>
      <c r="F644" s="5">
        <f t="shared" si="74"/>
        <v>0.23698161722700206</v>
      </c>
      <c r="G644" s="25">
        <f t="shared" si="75"/>
        <v>932.2821961759284</v>
      </c>
      <c r="H644" s="29">
        <f t="shared" si="76"/>
        <v>0.62511465230042</v>
      </c>
      <c r="I644" s="26">
        <f t="shared" si="77"/>
        <v>0.6743356732153942</v>
      </c>
    </row>
    <row r="645" spans="1:9" ht="12">
      <c r="A645" s="23">
        <v>632</v>
      </c>
      <c r="B645" s="23">
        <f t="shared" si="78"/>
        <v>6320</v>
      </c>
      <c r="C645" s="24">
        <f t="shared" si="79"/>
        <v>105.33333333333333</v>
      </c>
      <c r="D645" s="32">
        <f t="shared" si="80"/>
        <v>777.687295153297</v>
      </c>
      <c r="E645" s="24">
        <f t="shared" si="73"/>
        <v>1029.5289572013141</v>
      </c>
      <c r="F645" s="5">
        <f t="shared" si="74"/>
        <v>0.23660738632975153</v>
      </c>
      <c r="G645" s="25">
        <f t="shared" si="75"/>
        <v>926.6884216892051</v>
      </c>
      <c r="H645" s="29">
        <f t="shared" si="76"/>
        <v>0.628888035361515</v>
      </c>
      <c r="I645" s="26">
        <f t="shared" si="77"/>
        <v>0.6765046131939395</v>
      </c>
    </row>
    <row r="646" spans="1:9" ht="12">
      <c r="A646" s="23">
        <v>633</v>
      </c>
      <c r="B646" s="23">
        <f t="shared" si="78"/>
        <v>6330</v>
      </c>
      <c r="C646" s="24">
        <f t="shared" si="79"/>
        <v>105.5</v>
      </c>
      <c r="D646" s="32">
        <f t="shared" si="80"/>
        <v>778.363799766491</v>
      </c>
      <c r="E646" s="24">
        <f t="shared" si="73"/>
        <v>1029.765564587644</v>
      </c>
      <c r="F646" s="5">
        <f t="shared" si="74"/>
        <v>0.2362343355066514</v>
      </c>
      <c r="G646" s="25">
        <f t="shared" si="75"/>
        <v>921.2367058355679</v>
      </c>
      <c r="H646" s="29">
        <f t="shared" si="76"/>
        <v>0.6326096835012659</v>
      </c>
      <c r="I646" s="26">
        <f t="shared" si="77"/>
        <v>0.6786020922379926</v>
      </c>
    </row>
    <row r="647" spans="1:9" ht="12">
      <c r="A647" s="23">
        <v>634</v>
      </c>
      <c r="B647" s="23">
        <f t="shared" si="78"/>
        <v>6340</v>
      </c>
      <c r="C647" s="24">
        <f t="shared" si="79"/>
        <v>105.66666666666667</v>
      </c>
      <c r="D647" s="32">
        <f t="shared" si="80"/>
        <v>779.0424018587289</v>
      </c>
      <c r="E647" s="24">
        <f t="shared" si="73"/>
        <v>1030.0017989231505</v>
      </c>
      <c r="F647" s="5">
        <f t="shared" si="74"/>
        <v>0.235862459185455</v>
      </c>
      <c r="G647" s="25">
        <f t="shared" si="75"/>
        <v>915.9223375717268</v>
      </c>
      <c r="H647" s="29">
        <f t="shared" si="76"/>
        <v>0.6362802139463588</v>
      </c>
      <c r="I647" s="26">
        <f t="shared" si="77"/>
        <v>0.6806293381829399</v>
      </c>
    </row>
    <row r="648" spans="1:9" ht="12">
      <c r="A648" s="23">
        <v>635</v>
      </c>
      <c r="B648" s="23">
        <f t="shared" si="78"/>
        <v>6350</v>
      </c>
      <c r="C648" s="24">
        <f t="shared" si="79"/>
        <v>105.83333333333333</v>
      </c>
      <c r="D648" s="32">
        <f t="shared" si="80"/>
        <v>779.7230311969118</v>
      </c>
      <c r="E648" s="24">
        <f t="shared" si="73"/>
        <v>1030.237661382336</v>
      </c>
      <c r="F648" s="5">
        <f t="shared" si="74"/>
        <v>0.235491751827567</v>
      </c>
      <c r="G648" s="25">
        <f t="shared" si="75"/>
        <v>910.7407916182658</v>
      </c>
      <c r="H648" s="29">
        <f t="shared" si="76"/>
        <v>0.6399002507319989</v>
      </c>
      <c r="I648" s="26">
        <f t="shared" si="77"/>
        <v>0.682587572143391</v>
      </c>
    </row>
    <row r="649" spans="1:9" ht="12">
      <c r="A649" s="23">
        <v>636</v>
      </c>
      <c r="B649" s="23">
        <f t="shared" si="78"/>
        <v>6360</v>
      </c>
      <c r="C649" s="24">
        <f t="shared" si="79"/>
        <v>106</v>
      </c>
      <c r="D649" s="32">
        <f t="shared" si="80"/>
        <v>780.4056187690552</v>
      </c>
      <c r="E649" s="24">
        <f t="shared" si="73"/>
        <v>1030.4731531341636</v>
      </c>
      <c r="F649" s="5">
        <f t="shared" si="74"/>
        <v>0.2351222079305444</v>
      </c>
      <c r="G649" s="25">
        <f t="shared" si="75"/>
        <v>905.6877202226524</v>
      </c>
      <c r="H649" s="29">
        <f t="shared" si="76"/>
        <v>0.6434704235198389</v>
      </c>
      <c r="I649" s="26">
        <f t="shared" si="77"/>
        <v>0.6844780074245016</v>
      </c>
    </row>
    <row r="650" spans="1:9" ht="12">
      <c r="A650" s="23">
        <v>637</v>
      </c>
      <c r="B650" s="23">
        <f t="shared" si="78"/>
        <v>6370</v>
      </c>
      <c r="C650" s="24">
        <f t="shared" si="79"/>
        <v>106.16666666666667</v>
      </c>
      <c r="D650" s="32">
        <f t="shared" si="80"/>
        <v>781.0900967764796</v>
      </c>
      <c r="E650" s="24">
        <f t="shared" si="73"/>
        <v>1030.708275342094</v>
      </c>
      <c r="F650" s="5">
        <f t="shared" si="74"/>
        <v>0.2347538220246861</v>
      </c>
      <c r="G650" s="25">
        <f t="shared" si="75"/>
        <v>900.7589453164637</v>
      </c>
      <c r="H650" s="29">
        <f t="shared" si="76"/>
        <v>0.646991366489997</v>
      </c>
      <c r="I650" s="26">
        <f t="shared" si="77"/>
        <v>0.6863018485286184</v>
      </c>
    </row>
    <row r="651" spans="1:9" ht="12">
      <c r="A651" s="23">
        <v>638</v>
      </c>
      <c r="B651" s="23">
        <f t="shared" si="78"/>
        <v>6380</v>
      </c>
      <c r="C651" s="24">
        <f t="shared" si="79"/>
        <v>106.33333333333333</v>
      </c>
      <c r="D651" s="32">
        <f t="shared" si="80"/>
        <v>781.7763986250083</v>
      </c>
      <c r="E651" s="24">
        <f t="shared" si="73"/>
        <v>1030.9430291641188</v>
      </c>
      <c r="F651" s="5">
        <f t="shared" si="74"/>
        <v>0.23438658867644335</v>
      </c>
      <c r="G651" s="25">
        <f t="shared" si="75"/>
        <v>895.9504510472183</v>
      </c>
      <c r="H651" s="29">
        <f t="shared" si="76"/>
        <v>0.6504637173040203</v>
      </c>
      <c r="I651" s="26">
        <f t="shared" si="77"/>
        <v>0.6880602902509638</v>
      </c>
    </row>
    <row r="652" spans="1:9" ht="12">
      <c r="A652" s="23">
        <v>639</v>
      </c>
      <c r="B652" s="23">
        <f t="shared" si="78"/>
        <v>6390</v>
      </c>
      <c r="C652" s="24">
        <f t="shared" si="79"/>
        <v>106.5</v>
      </c>
      <c r="D652" s="32">
        <f t="shared" si="80"/>
        <v>782.4644589152592</v>
      </c>
      <c r="E652" s="24">
        <f t="shared" si="73"/>
        <v>1031.1774157527952</v>
      </c>
      <c r="F652" s="5">
        <f t="shared" si="74"/>
        <v>0.23402050248546402</v>
      </c>
      <c r="G652" s="25">
        <f t="shared" si="75"/>
        <v>891.258376666161</v>
      </c>
      <c r="H652" s="29">
        <f t="shared" si="76"/>
        <v>0.6538881161356881</v>
      </c>
      <c r="I652" s="26">
        <f t="shared" si="77"/>
        <v>0.6897545168600318</v>
      </c>
    </row>
    <row r="653" spans="1:9" ht="12">
      <c r="A653" s="23">
        <v>640</v>
      </c>
      <c r="B653" s="23">
        <f t="shared" si="78"/>
        <v>6400</v>
      </c>
      <c r="C653" s="24">
        <f t="shared" si="79"/>
        <v>106.66666666666667</v>
      </c>
      <c r="D653" s="32">
        <f t="shared" si="80"/>
        <v>783.1542134321193</v>
      </c>
      <c r="E653" s="24">
        <f aca="true" t="shared" si="81" ref="E653:E716">20+345*LOG(8*(B653)/60+1)</f>
        <v>1031.4114362552807</v>
      </c>
      <c r="F653" s="5">
        <f aca="true" t="shared" si="82" ref="F653:F716">20+345*LOG(8*(B653+delta_t_p)/60+1)-E653</f>
        <v>0.233655558083683</v>
      </c>
      <c r="G653" s="25">
        <f aca="true" t="shared" si="83" ref="G653:G716">IF(steel_p&lt;&gt;1,IF(D653&lt;600,425+0.773*D653-0.00169*D653^2+0.00000222*D653^3,IF(D653&lt;735,666+13002/(738-D653),IF(D653&lt;900,545+17820/(D653-731),650))),450+0.28*D653-0.000291*D653^2+0.000000134*D653^3)</f>
        <v>886.6790097542823</v>
      </c>
      <c r="H653" s="29">
        <f aca="true" t="shared" si="84" ref="H653:H716">(ro_p*c_p)/(7850*G653)*dp*fatt_sez_prot</f>
        <v>0.657265204766592</v>
      </c>
      <c r="I653" s="26">
        <f aca="true" t="shared" si="85" ref="I653:I716">lam_p/dp*fatt_sez_prot/(7850*G653)*(E653-D653)/(1+H653/3)*delta_t_p-(EXP(H653/10)-1)*F653</f>
        <v>0.6913857013570963</v>
      </c>
    </row>
    <row r="654" spans="1:9" ht="12">
      <c r="A654" s="23">
        <v>641</v>
      </c>
      <c r="B654" s="23">
        <f aca="true" t="shared" si="86" ref="B654:B717">B653+delta_t_p</f>
        <v>6410</v>
      </c>
      <c r="C654" s="24">
        <f aca="true" t="shared" si="87" ref="C654:C717">B654/60</f>
        <v>106.83333333333333</v>
      </c>
      <c r="D654" s="32">
        <f t="shared" si="80"/>
        <v>783.8455991334764</v>
      </c>
      <c r="E654" s="24">
        <f t="shared" si="81"/>
        <v>1031.6450918133644</v>
      </c>
      <c r="F654" s="5">
        <f t="shared" si="82"/>
        <v>0.2332917501389602</v>
      </c>
      <c r="G654" s="25">
        <f t="shared" si="83"/>
        <v>882.2087797697322</v>
      </c>
      <c r="H654" s="29">
        <f t="shared" si="84"/>
        <v>0.6605956257434904</v>
      </c>
      <c r="I654" s="26">
        <f t="shared" si="85"/>
        <v>0.6929550048098392</v>
      </c>
    </row>
    <row r="655" spans="1:9" ht="12">
      <c r="A655" s="23">
        <v>642</v>
      </c>
      <c r="B655" s="23">
        <f t="shared" si="86"/>
        <v>6420</v>
      </c>
      <c r="C655" s="24">
        <f t="shared" si="87"/>
        <v>107</v>
      </c>
      <c r="D655" s="32">
        <f aca="true" t="shared" si="88" ref="D655:D718">D654+IF(AND(I654&lt;0,F654&gt;0),0,I654)</f>
        <v>784.5385541382863</v>
      </c>
      <c r="E655" s="24">
        <f t="shared" si="81"/>
        <v>1031.8783835635033</v>
      </c>
      <c r="F655" s="5">
        <f t="shared" si="82"/>
        <v>0.23292907335053314</v>
      </c>
      <c r="G655" s="25">
        <f t="shared" si="83"/>
        <v>877.8442519006437</v>
      </c>
      <c r="H655" s="29">
        <f t="shared" si="84"/>
        <v>0.6638800215944777</v>
      </c>
      <c r="I655" s="26">
        <f t="shared" si="85"/>
        <v>0.6944635757563441</v>
      </c>
    </row>
    <row r="656" spans="1:9" ht="12">
      <c r="A656" s="23">
        <v>643</v>
      </c>
      <c r="B656" s="23">
        <f t="shared" si="86"/>
        <v>6430</v>
      </c>
      <c r="C656" s="24">
        <f t="shared" si="87"/>
        <v>107.16666666666667</v>
      </c>
      <c r="D656" s="32">
        <f t="shared" si="88"/>
        <v>785.2330177140426</v>
      </c>
      <c r="E656" s="24">
        <f t="shared" si="81"/>
        <v>1032.1113126368539</v>
      </c>
      <c r="F656" s="5">
        <f t="shared" si="82"/>
        <v>0.2325675224508359</v>
      </c>
      <c r="G656" s="25">
        <f t="shared" si="83"/>
        <v>873.582121208163</v>
      </c>
      <c r="H656" s="29">
        <f t="shared" si="84"/>
        <v>0.6671190341011087</v>
      </c>
      <c r="I656" s="26">
        <f t="shared" si="85"/>
        <v>0.6959125496740425</v>
      </c>
    </row>
    <row r="657" spans="1:9" ht="12">
      <c r="A657" s="23">
        <v>644</v>
      </c>
      <c r="B657" s="23">
        <f t="shared" si="86"/>
        <v>6440</v>
      </c>
      <c r="C657" s="24">
        <f t="shared" si="87"/>
        <v>107.33333333333333</v>
      </c>
      <c r="D657" s="32">
        <f t="shared" si="88"/>
        <v>785.9289302637167</v>
      </c>
      <c r="E657" s="24">
        <f t="shared" si="81"/>
        <v>1032.3438801593047</v>
      </c>
      <c r="F657" s="5">
        <f t="shared" si="82"/>
        <v>0.23220709220640856</v>
      </c>
      <c r="G657" s="25">
        <f t="shared" si="83"/>
        <v>869.419207045272</v>
      </c>
      <c r="H657" s="29">
        <f t="shared" si="84"/>
        <v>0.6703133036236695</v>
      </c>
      <c r="I657" s="26">
        <f t="shared" si="85"/>
        <v>0.6973030485098889</v>
      </c>
    </row>
    <row r="658" spans="1:9" ht="12">
      <c r="A658" s="23">
        <v>645</v>
      </c>
      <c r="B658" s="23">
        <f t="shared" si="86"/>
        <v>6450</v>
      </c>
      <c r="C658" s="24">
        <f t="shared" si="87"/>
        <v>107.5</v>
      </c>
      <c r="D658" s="32">
        <f t="shared" si="88"/>
        <v>786.6262333122265</v>
      </c>
      <c r="E658" s="24">
        <f t="shared" si="81"/>
        <v>1032.5760872515111</v>
      </c>
      <c r="F658" s="5">
        <f t="shared" si="82"/>
        <v>0.23184777741289508</v>
      </c>
      <c r="G658" s="25">
        <f t="shared" si="83"/>
        <v>865.3524477376972</v>
      </c>
      <c r="H658" s="29">
        <f t="shared" si="84"/>
        <v>0.6734634684768798</v>
      </c>
      <c r="I658" s="26">
        <f t="shared" si="85"/>
        <v>0.6986361802681005</v>
      </c>
    </row>
    <row r="659" spans="1:9" ht="12">
      <c r="A659" s="23">
        <v>646</v>
      </c>
      <c r="B659" s="23">
        <f t="shared" si="86"/>
        <v>6460</v>
      </c>
      <c r="C659" s="24">
        <f t="shared" si="87"/>
        <v>107.66666666666667</v>
      </c>
      <c r="D659" s="32">
        <f t="shared" si="88"/>
        <v>787.3248694924946</v>
      </c>
      <c r="E659" s="24">
        <f t="shared" si="81"/>
        <v>1032.807935028924</v>
      </c>
      <c r="F659" s="5">
        <f t="shared" si="82"/>
        <v>0.23148957290186445</v>
      </c>
      <c r="G659" s="25">
        <f t="shared" si="83"/>
        <v>861.3788955139</v>
      </c>
      <c r="H659" s="29">
        <f t="shared" si="84"/>
        <v>0.6765701643533975</v>
      </c>
      <c r="I659" s="26">
        <f t="shared" si="85"/>
        <v>0.6999130386503893</v>
      </c>
    </row>
    <row r="660" spans="1:9" ht="12">
      <c r="A660" s="23">
        <v>647</v>
      </c>
      <c r="B660" s="23">
        <f t="shared" si="86"/>
        <v>6470</v>
      </c>
      <c r="C660" s="24">
        <f t="shared" si="87"/>
        <v>107.83333333333333</v>
      </c>
      <c r="D660" s="32">
        <f t="shared" si="88"/>
        <v>788.024782531145</v>
      </c>
      <c r="E660" s="24">
        <f t="shared" si="81"/>
        <v>1033.0394246018259</v>
      </c>
      <c r="F660" s="5">
        <f t="shared" si="82"/>
        <v>0.23113247353512634</v>
      </c>
      <c r="G660" s="25">
        <f t="shared" si="83"/>
        <v>857.4957116718039</v>
      </c>
      <c r="H660" s="29">
        <f t="shared" si="84"/>
        <v>0.6796340237925769</v>
      </c>
      <c r="I660" s="26">
        <f t="shared" si="85"/>
        <v>0.7011347027467708</v>
      </c>
    </row>
    <row r="661" spans="1:9" ht="12">
      <c r="A661" s="23">
        <v>648</v>
      </c>
      <c r="B661" s="23">
        <f t="shared" si="86"/>
        <v>6480</v>
      </c>
      <c r="C661" s="24">
        <f t="shared" si="87"/>
        <v>108</v>
      </c>
      <c r="D661" s="32">
        <f t="shared" si="88"/>
        <v>788.7259172338918</v>
      </c>
      <c r="E661" s="24">
        <f t="shared" si="81"/>
        <v>1033.270557075361</v>
      </c>
      <c r="F661" s="5">
        <f t="shared" si="82"/>
        <v>0.23077647420473113</v>
      </c>
      <c r="G661" s="25">
        <f t="shared" si="83"/>
        <v>853.7001619705334</v>
      </c>
      <c r="H661" s="29">
        <f t="shared" si="84"/>
        <v>0.682655675692027</v>
      </c>
      <c r="I661" s="26">
        <f t="shared" si="85"/>
        <v>0.7023022367722087</v>
      </c>
    </row>
    <row r="662" spans="1:9" ht="12">
      <c r="A662" s="23">
        <v>649</v>
      </c>
      <c r="B662" s="23">
        <f t="shared" si="86"/>
        <v>6490</v>
      </c>
      <c r="C662" s="24">
        <f t="shared" si="87"/>
        <v>108.16666666666667</v>
      </c>
      <c r="D662" s="32">
        <f t="shared" si="88"/>
        <v>789.428219470664</v>
      </c>
      <c r="E662" s="24">
        <f t="shared" si="81"/>
        <v>1033.5013335495657</v>
      </c>
      <c r="F662" s="5">
        <f t="shared" si="82"/>
        <v>0.23042156983706263</v>
      </c>
      <c r="G662" s="25">
        <f t="shared" si="83"/>
        <v>849.9896122360392</v>
      </c>
      <c r="H662" s="29">
        <f t="shared" si="84"/>
        <v>0.6856357448596095</v>
      </c>
      <c r="I662" s="26">
        <f t="shared" si="85"/>
        <v>0.7034166898459453</v>
      </c>
    </row>
    <row r="663" spans="1:9" ht="12">
      <c r="A663" s="23">
        <v>650</v>
      </c>
      <c r="B663" s="23">
        <f t="shared" si="86"/>
        <v>6500</v>
      </c>
      <c r="C663" s="24">
        <f t="shared" si="87"/>
        <v>108.33333333333333</v>
      </c>
      <c r="D663" s="32">
        <f t="shared" si="88"/>
        <v>790.13163616051</v>
      </c>
      <c r="E663" s="24">
        <f t="shared" si="81"/>
        <v>1033.7317551194028</v>
      </c>
      <c r="F663" s="5">
        <f t="shared" si="82"/>
        <v>0.23006775538715374</v>
      </c>
      <c r="G663" s="25">
        <f t="shared" si="83"/>
        <v>846.3615241700479</v>
      </c>
      <c r="H663" s="29">
        <f t="shared" si="84"/>
        <v>0.6885748516035999</v>
      </c>
      <c r="I663" s="26">
        <f t="shared" si="85"/>
        <v>0.7044790958114171</v>
      </c>
    </row>
    <row r="664" spans="1:9" ht="12">
      <c r="A664" s="23">
        <v>651</v>
      </c>
      <c r="B664" s="23">
        <f t="shared" si="86"/>
        <v>6510</v>
      </c>
      <c r="C664" s="24">
        <f t="shared" si="87"/>
        <v>108.5</v>
      </c>
      <c r="D664" s="32">
        <f t="shared" si="88"/>
        <v>790.8361152563214</v>
      </c>
      <c r="E664" s="24">
        <f t="shared" si="81"/>
        <v>1033.96182287479</v>
      </c>
      <c r="F664" s="5">
        <f t="shared" si="82"/>
        <v>0.2297150258423244</v>
      </c>
      <c r="G664" s="25">
        <f t="shared" si="83"/>
        <v>842.8134513523154</v>
      </c>
      <c r="H664" s="29">
        <f t="shared" si="84"/>
        <v>0.6914736113588327</v>
      </c>
      <c r="I664" s="26">
        <f t="shared" si="85"/>
        <v>0.7054904730924627</v>
      </c>
    </row>
    <row r="665" spans="1:9" ht="12">
      <c r="A665" s="23">
        <v>652</v>
      </c>
      <c r="B665" s="23">
        <f t="shared" si="86"/>
        <v>6520</v>
      </c>
      <c r="C665" s="24">
        <f t="shared" si="87"/>
        <v>108.66666666666667</v>
      </c>
      <c r="D665" s="32">
        <f t="shared" si="88"/>
        <v>791.5416057294138</v>
      </c>
      <c r="E665" s="24">
        <f t="shared" si="81"/>
        <v>1034.1915379006323</v>
      </c>
      <c r="F665" s="5">
        <f t="shared" si="82"/>
        <v>0.22936337622036262</v>
      </c>
      <c r="G665" s="25">
        <f t="shared" si="83"/>
        <v>839.3430354266643</v>
      </c>
      <c r="H665" s="29">
        <f t="shared" si="84"/>
        <v>0.6943326343467429</v>
      </c>
      <c r="I665" s="26">
        <f t="shared" si="85"/>
        <v>0.7064518245841267</v>
      </c>
    </row>
    <row r="666" spans="1:9" ht="12">
      <c r="A666" s="23">
        <v>653</v>
      </c>
      <c r="B666" s="23">
        <f t="shared" si="86"/>
        <v>6530</v>
      </c>
      <c r="C666" s="24">
        <f t="shared" si="87"/>
        <v>108.83333333333333</v>
      </c>
      <c r="D666" s="32">
        <f t="shared" si="88"/>
        <v>792.248057553998</v>
      </c>
      <c r="E666" s="24">
        <f t="shared" si="81"/>
        <v>1034.4209012768526</v>
      </c>
      <c r="F666" s="5">
        <f t="shared" si="82"/>
        <v>0.2290128015688424</v>
      </c>
      <c r="G666" s="25">
        <f t="shared" si="83"/>
        <v>835.9480024617823</v>
      </c>
      <c r="H666" s="29">
        <f t="shared" si="84"/>
        <v>0.6971525252673009</v>
      </c>
      <c r="I666" s="26">
        <f t="shared" si="85"/>
        <v>0.7073641375749856</v>
      </c>
    </row>
    <row r="667" spans="1:9" ht="12">
      <c r="A667" s="23">
        <v>654</v>
      </c>
      <c r="B667" s="23">
        <f t="shared" si="86"/>
        <v>6540</v>
      </c>
      <c r="C667" s="24">
        <f t="shared" si="87"/>
        <v>109</v>
      </c>
      <c r="D667" s="32">
        <f t="shared" si="88"/>
        <v>792.9554216915731</v>
      </c>
      <c r="E667" s="24">
        <f t="shared" si="81"/>
        <v>1034.6499140784215</v>
      </c>
      <c r="F667" s="5">
        <f t="shared" si="82"/>
        <v>0.22866329696694265</v>
      </c>
      <c r="G667" s="25">
        <f t="shared" si="83"/>
        <v>832.6261594782077</v>
      </c>
      <c r="H667" s="29">
        <f t="shared" si="84"/>
        <v>0.6999338830209317</v>
      </c>
      <c r="I667" s="26">
        <f t="shared" si="85"/>
        <v>0.7082283836984441</v>
      </c>
    </row>
    <row r="668" spans="1:9" ht="12">
      <c r="A668" s="23">
        <v>655</v>
      </c>
      <c r="B668" s="23">
        <f t="shared" si="86"/>
        <v>6550</v>
      </c>
      <c r="C668" s="24">
        <f t="shared" si="87"/>
        <v>109.16666666666667</v>
      </c>
      <c r="D668" s="32">
        <f t="shared" si="88"/>
        <v>793.6636500752716</v>
      </c>
      <c r="E668" s="24">
        <f t="shared" si="81"/>
        <v>1034.8785773753884</v>
      </c>
      <c r="F668" s="5">
        <f t="shared" si="82"/>
        <v>0.228314857522264</v>
      </c>
      <c r="G668" s="25">
        <f t="shared" si="83"/>
        <v>829.3753911333704</v>
      </c>
      <c r="H668" s="29">
        <f t="shared" si="84"/>
        <v>0.7026773004585942</v>
      </c>
      <c r="I668" s="26">
        <f t="shared" si="85"/>
        <v>0.7090455189112433</v>
      </c>
    </row>
    <row r="669" spans="1:9" ht="12">
      <c r="A669" s="23">
        <v>656</v>
      </c>
      <c r="B669" s="23">
        <f t="shared" si="86"/>
        <v>6560</v>
      </c>
      <c r="C669" s="24">
        <f t="shared" si="87"/>
        <v>109.33333333333333</v>
      </c>
      <c r="D669" s="32">
        <f t="shared" si="88"/>
        <v>794.3726955941828</v>
      </c>
      <c r="E669" s="24">
        <f t="shared" si="81"/>
        <v>1035.1068922329107</v>
      </c>
      <c r="F669" s="5">
        <f t="shared" si="82"/>
        <v>0.22796747837332987</v>
      </c>
      <c r="G669" s="25">
        <f t="shared" si="83"/>
        <v>826.1936565569692</v>
      </c>
      <c r="H669" s="29">
        <f t="shared" si="84"/>
        <v>0.7053833641582822</v>
      </c>
      <c r="I669" s="26">
        <f t="shared" si="85"/>
        <v>0.7098164834962291</v>
      </c>
    </row>
    <row r="670" spans="1:9" ht="12">
      <c r="A670" s="23">
        <v>657</v>
      </c>
      <c r="B670" s="23">
        <f t="shared" si="86"/>
        <v>6570</v>
      </c>
      <c r="C670" s="24">
        <f t="shared" si="87"/>
        <v>109.5</v>
      </c>
      <c r="D670" s="32">
        <f t="shared" si="88"/>
        <v>795.082512077679</v>
      </c>
      <c r="E670" s="24">
        <f t="shared" si="81"/>
        <v>1035.334859711284</v>
      </c>
      <c r="F670" s="5">
        <f t="shared" si="82"/>
        <v>0.2276211546873128</v>
      </c>
      <c r="G670" s="25">
        <f t="shared" si="83"/>
        <v>823.078986329361</v>
      </c>
      <c r="H670" s="29">
        <f t="shared" si="84"/>
        <v>0.7080526542262888</v>
      </c>
      <c r="I670" s="26">
        <f t="shared" si="85"/>
        <v>0.7105422020881169</v>
      </c>
    </row>
    <row r="671" spans="1:9" ht="12">
      <c r="A671" s="23">
        <v>658</v>
      </c>
      <c r="B671" s="23">
        <f t="shared" si="86"/>
        <v>6580</v>
      </c>
      <c r="C671" s="24">
        <f t="shared" si="87"/>
        <v>109.66666666666667</v>
      </c>
      <c r="D671" s="32">
        <f t="shared" si="88"/>
        <v>795.7930542797671</v>
      </c>
      <c r="E671" s="24">
        <f t="shared" si="81"/>
        <v>1035.5624808659713</v>
      </c>
      <c r="F671" s="5">
        <f t="shared" si="82"/>
        <v>0.22727588166230817</v>
      </c>
      <c r="G671" s="25">
        <f t="shared" si="83"/>
        <v>820.029479596004</v>
      </c>
      <c r="H671" s="29">
        <f t="shared" si="84"/>
        <v>0.7106857441216646</v>
      </c>
      <c r="I671" s="26">
        <f t="shared" si="85"/>
        <v>0.7112235837196546</v>
      </c>
    </row>
    <row r="672" spans="1:9" ht="12">
      <c r="A672" s="23">
        <v>659</v>
      </c>
      <c r="B672" s="23">
        <f t="shared" si="86"/>
        <v>6590</v>
      </c>
      <c r="C672" s="24">
        <f t="shared" si="87"/>
        <v>109.83333333333333</v>
      </c>
      <c r="D672" s="32">
        <f t="shared" si="88"/>
        <v>796.5042778634868</v>
      </c>
      <c r="E672" s="24">
        <f t="shared" si="81"/>
        <v>1035.7897567476336</v>
      </c>
      <c r="F672" s="5">
        <f t="shared" si="82"/>
        <v>0.22693165452278663</v>
      </c>
      <c r="G672" s="25">
        <f t="shared" si="83"/>
        <v>817.0433013113663</v>
      </c>
      <c r="H672" s="29">
        <f t="shared" si="84"/>
        <v>0.7132832005023623</v>
      </c>
      <c r="I672" s="26">
        <f t="shared" si="85"/>
        <v>0.711861521887232</v>
      </c>
    </row>
    <row r="673" spans="1:9" ht="12">
      <c r="A673" s="23">
        <v>660</v>
      </c>
      <c r="B673" s="23">
        <f t="shared" si="86"/>
        <v>6600</v>
      </c>
      <c r="C673" s="24">
        <f t="shared" si="87"/>
        <v>110</v>
      </c>
      <c r="D673" s="32">
        <f t="shared" si="88"/>
        <v>797.216139385374</v>
      </c>
      <c r="E673" s="24">
        <f t="shared" si="81"/>
        <v>1036.0166884021564</v>
      </c>
      <c r="F673" s="5">
        <f t="shared" si="82"/>
        <v>0.22658846852527859</v>
      </c>
      <c r="G673" s="25">
        <f t="shared" si="83"/>
        <v>814.1186796060194</v>
      </c>
      <c r="H673" s="29">
        <f t="shared" si="84"/>
        <v>0.715845583091665</v>
      </c>
      <c r="I673" s="26">
        <f t="shared" si="85"/>
        <v>0.7124568946329966</v>
      </c>
    </row>
    <row r="674" spans="1:9" ht="12">
      <c r="A674" s="23">
        <v>661</v>
      </c>
      <c r="B674" s="23">
        <f t="shared" si="86"/>
        <v>6610</v>
      </c>
      <c r="C674" s="24">
        <f t="shared" si="87"/>
        <v>110.16666666666667</v>
      </c>
      <c r="D674" s="32">
        <f t="shared" si="88"/>
        <v>797.928596280007</v>
      </c>
      <c r="E674" s="24">
        <f t="shared" si="81"/>
        <v>1036.2432768706817</v>
      </c>
      <c r="F674" s="5">
        <f t="shared" si="82"/>
        <v>0.22624631895200764</v>
      </c>
      <c r="G674" s="25">
        <f t="shared" si="83"/>
        <v>811.2539032709881</v>
      </c>
      <c r="H674" s="29">
        <f t="shared" si="84"/>
        <v>0.7183734445635287</v>
      </c>
      <c r="I674" s="26">
        <f t="shared" si="85"/>
        <v>0.7130105646435703</v>
      </c>
    </row>
    <row r="675" spans="1:9" ht="12">
      <c r="A675" s="23">
        <v>662</v>
      </c>
      <c r="B675" s="23">
        <f t="shared" si="86"/>
        <v>6620</v>
      </c>
      <c r="C675" s="24">
        <f t="shared" si="87"/>
        <v>110.33333333333333</v>
      </c>
      <c r="D675" s="32">
        <f t="shared" si="88"/>
        <v>798.6416068446506</v>
      </c>
      <c r="E675" s="24">
        <f t="shared" si="81"/>
        <v>1036.4695231896337</v>
      </c>
      <c r="F675" s="5">
        <f t="shared" si="82"/>
        <v>0.22590520111612022</v>
      </c>
      <c r="G675" s="25">
        <f t="shared" si="83"/>
        <v>808.4473193536987</v>
      </c>
      <c r="H675" s="29">
        <f t="shared" si="84"/>
        <v>0.7208673304455816</v>
      </c>
      <c r="I675" s="26">
        <f t="shared" si="85"/>
        <v>0.7135233793621261</v>
      </c>
    </row>
    <row r="676" spans="1:9" ht="12">
      <c r="A676" s="23">
        <v>663</v>
      </c>
      <c r="B676" s="23">
        <f t="shared" si="86"/>
        <v>6630</v>
      </c>
      <c r="C676" s="24">
        <f t="shared" si="87"/>
        <v>110.5</v>
      </c>
      <c r="D676" s="32">
        <f t="shared" si="88"/>
        <v>799.3551302240127</v>
      </c>
      <c r="E676" s="24">
        <f t="shared" si="81"/>
        <v>1036.6954283907498</v>
      </c>
      <c r="F676" s="5">
        <f t="shared" si="82"/>
        <v>0.22556511035736548</v>
      </c>
      <c r="G676" s="25">
        <f t="shared" si="83"/>
        <v>805.6973308601782</v>
      </c>
      <c r="H676" s="29">
        <f t="shared" si="84"/>
        <v>0.7233277790385585</v>
      </c>
      <c r="I676" s="26">
        <f t="shared" si="85"/>
        <v>0.7139961711140504</v>
      </c>
    </row>
    <row r="677" spans="1:9" ht="12">
      <c r="A677" s="23">
        <v>664</v>
      </c>
      <c r="B677" s="23">
        <f t="shared" si="86"/>
        <v>6640</v>
      </c>
      <c r="C677" s="24">
        <f t="shared" si="87"/>
        <v>110.66666666666667</v>
      </c>
      <c r="D677" s="32">
        <f t="shared" si="88"/>
        <v>800.0691263951268</v>
      </c>
      <c r="E677" s="24">
        <f t="shared" si="81"/>
        <v>1036.9209935011072</v>
      </c>
      <c r="F677" s="5">
        <f t="shared" si="82"/>
        <v>0.22522604204414165</v>
      </c>
      <c r="G677" s="25">
        <f t="shared" si="83"/>
        <v>803.0023945584073</v>
      </c>
      <c r="H677" s="29">
        <f t="shared" si="84"/>
        <v>0.7257553213510348</v>
      </c>
      <c r="I677" s="26">
        <f t="shared" si="85"/>
        <v>0.71442975724371</v>
      </c>
    </row>
    <row r="678" spans="1:9" ht="12">
      <c r="A678" s="23">
        <v>665</v>
      </c>
      <c r="B678" s="23">
        <f t="shared" si="86"/>
        <v>6650</v>
      </c>
      <c r="C678" s="24">
        <f t="shared" si="87"/>
        <v>110.83333333333333</v>
      </c>
      <c r="D678" s="32">
        <f t="shared" si="88"/>
        <v>800.7835561523705</v>
      </c>
      <c r="E678" s="24">
        <f t="shared" si="81"/>
        <v>1037.1462195431513</v>
      </c>
      <c r="F678" s="5">
        <f t="shared" si="82"/>
        <v>0.22488799157235917</v>
      </c>
      <c r="G678" s="25">
        <f t="shared" si="83"/>
        <v>800.3610188780079</v>
      </c>
      <c r="H678" s="29">
        <f t="shared" si="84"/>
        <v>0.728150481048373</v>
      </c>
      <c r="I678" s="26">
        <f t="shared" si="85"/>
        <v>0.7148249402618562</v>
      </c>
    </row>
    <row r="679" spans="1:9" ht="12">
      <c r="A679" s="23">
        <v>666</v>
      </c>
      <c r="B679" s="23">
        <f t="shared" si="86"/>
        <v>6660</v>
      </c>
      <c r="C679" s="24">
        <f t="shared" si="87"/>
        <v>111</v>
      </c>
      <c r="D679" s="32">
        <f t="shared" si="88"/>
        <v>801.4983810926324</v>
      </c>
      <c r="E679" s="24">
        <f t="shared" si="81"/>
        <v>1037.3711075347237</v>
      </c>
      <c r="F679" s="5">
        <f t="shared" si="82"/>
        <v>0.2245509543663502</v>
      </c>
      <c r="G679" s="25">
        <f t="shared" si="83"/>
        <v>797.7717619016692</v>
      </c>
      <c r="H679" s="29">
        <f t="shared" si="84"/>
        <v>0.7305137744148675</v>
      </c>
      <c r="I679" s="26">
        <f t="shared" si="85"/>
        <v>0.7151825080021632</v>
      </c>
    </row>
    <row r="680" spans="1:9" ht="12">
      <c r="A680" s="23">
        <v>667</v>
      </c>
      <c r="B680" s="23">
        <f t="shared" si="86"/>
        <v>6670</v>
      </c>
      <c r="C680" s="24">
        <f t="shared" si="87"/>
        <v>111.16666666666667</v>
      </c>
      <c r="D680" s="32">
        <f t="shared" si="88"/>
        <v>802.2135636006345</v>
      </c>
      <c r="E680" s="24">
        <f t="shared" si="81"/>
        <v>1037.59565848909</v>
      </c>
      <c r="F680" s="5">
        <f t="shared" si="82"/>
        <v>0.22421492587659486</v>
      </c>
      <c r="G680" s="25">
        <f t="shared" si="83"/>
        <v>795.2332294439653</v>
      </c>
      <c r="H680" s="29">
        <f t="shared" si="84"/>
        <v>0.7328457103281196</v>
      </c>
      <c r="I680" s="26">
        <f t="shared" si="85"/>
        <v>0.7155032337862653</v>
      </c>
    </row>
    <row r="681" spans="1:9" ht="12">
      <c r="A681" s="23">
        <v>668</v>
      </c>
      <c r="B681" s="23">
        <f t="shared" si="86"/>
        <v>6680</v>
      </c>
      <c r="C681" s="24">
        <f t="shared" si="87"/>
        <v>111.33333333333333</v>
      </c>
      <c r="D681" s="32">
        <f t="shared" si="88"/>
        <v>802.9290668344208</v>
      </c>
      <c r="E681" s="24">
        <f t="shared" si="81"/>
        <v>1037.8198734149667</v>
      </c>
      <c r="F681" s="5">
        <f t="shared" si="82"/>
        <v>0.223879901581995</v>
      </c>
      <c r="G681" s="25">
        <f t="shared" si="83"/>
        <v>792.7440732134237</v>
      </c>
      <c r="H681" s="29">
        <f t="shared" si="84"/>
        <v>0.7351467902447372</v>
      </c>
      <c r="I681" s="26">
        <f t="shared" si="85"/>
        <v>0.7157878765957439</v>
      </c>
    </row>
    <row r="682" spans="1:9" ht="12">
      <c r="A682" s="23">
        <v>669</v>
      </c>
      <c r="B682" s="23">
        <f t="shared" si="86"/>
        <v>6690</v>
      </c>
      <c r="C682" s="24">
        <f t="shared" si="87"/>
        <v>111.5</v>
      </c>
      <c r="D682" s="32">
        <f t="shared" si="88"/>
        <v>803.6448547110166</v>
      </c>
      <c r="E682" s="24">
        <f t="shared" si="81"/>
        <v>1038.0437533165486</v>
      </c>
      <c r="F682" s="5">
        <f t="shared" si="82"/>
        <v>0.22354587698669093</v>
      </c>
      <c r="G682" s="25">
        <f t="shared" si="83"/>
        <v>790.3029890539185</v>
      </c>
      <c r="H682" s="29">
        <f t="shared" si="84"/>
        <v>0.7374175081965013</v>
      </c>
      <c r="I682" s="26">
        <f t="shared" si="85"/>
        <v>0.7160371812509425</v>
      </c>
    </row>
    <row r="683" spans="1:9" ht="12">
      <c r="A683" s="23">
        <v>670</v>
      </c>
      <c r="B683" s="23">
        <f t="shared" si="86"/>
        <v>6700</v>
      </c>
      <c r="C683" s="24">
        <f t="shared" si="87"/>
        <v>111.66666666666667</v>
      </c>
      <c r="D683" s="32">
        <f t="shared" si="88"/>
        <v>804.3608918922675</v>
      </c>
      <c r="E683" s="24">
        <f t="shared" si="81"/>
        <v>1038.2672991935353</v>
      </c>
      <c r="F683" s="5">
        <f t="shared" si="82"/>
        <v>0.22321284762415416</v>
      </c>
      <c r="G683" s="25">
        <f t="shared" si="83"/>
        <v>787.9087152616568</v>
      </c>
      <c r="H683" s="29">
        <f t="shared" si="84"/>
        <v>0.7396583507961969</v>
      </c>
      <c r="I683" s="26">
        <f t="shared" si="85"/>
        <v>0.7162518785948024</v>
      </c>
    </row>
    <row r="684" spans="1:9" ht="12">
      <c r="A684" s="23">
        <v>671</v>
      </c>
      <c r="B684" s="23">
        <f t="shared" si="86"/>
        <v>6710</v>
      </c>
      <c r="C684" s="24">
        <f t="shared" si="87"/>
        <v>111.83333333333333</v>
      </c>
      <c r="D684" s="32">
        <f t="shared" si="88"/>
        <v>805.0771437708623</v>
      </c>
      <c r="E684" s="24">
        <f t="shared" si="81"/>
        <v>1038.4905120411595</v>
      </c>
      <c r="F684" s="5">
        <f t="shared" si="82"/>
        <v>0.2228808090521852</v>
      </c>
      <c r="G684" s="25">
        <f t="shared" si="83"/>
        <v>785.5600309742147</v>
      </c>
      <c r="H684" s="29">
        <f t="shared" si="84"/>
        <v>0.741869797252346</v>
      </c>
      <c r="I684" s="26">
        <f t="shared" si="85"/>
        <v>0.716432685682223</v>
      </c>
    </row>
    <row r="685" spans="1:9" ht="12">
      <c r="A685" s="23">
        <v>672</v>
      </c>
      <c r="B685" s="23">
        <f t="shared" si="86"/>
        <v>6720</v>
      </c>
      <c r="C685" s="24">
        <f t="shared" si="87"/>
        <v>112</v>
      </c>
      <c r="D685" s="32">
        <f t="shared" si="88"/>
        <v>805.7935764565445</v>
      </c>
      <c r="E685" s="24">
        <f t="shared" si="81"/>
        <v>1038.7133928502117</v>
      </c>
      <c r="F685" s="5">
        <f t="shared" si="82"/>
        <v>0.2225497568560968</v>
      </c>
      <c r="G685" s="25">
        <f t="shared" si="83"/>
        <v>783.2557546282536</v>
      </c>
      <c r="H685" s="29">
        <f t="shared" si="84"/>
        <v>0.7440523193921328</v>
      </c>
      <c r="I685" s="26">
        <f t="shared" si="85"/>
        <v>0.7165803059728916</v>
      </c>
    </row>
    <row r="686" spans="1:9" ht="12">
      <c r="A686" s="23">
        <v>673</v>
      </c>
      <c r="B686" s="23">
        <f t="shared" si="86"/>
        <v>6730</v>
      </c>
      <c r="C686" s="24">
        <f t="shared" si="87"/>
        <v>112.16666666666667</v>
      </c>
      <c r="D686" s="32">
        <f t="shared" si="88"/>
        <v>806.5101567625175</v>
      </c>
      <c r="E686" s="24">
        <f t="shared" si="81"/>
        <v>1038.9359426070678</v>
      </c>
      <c r="F686" s="5">
        <f t="shared" si="82"/>
        <v>0.22221968664689484</v>
      </c>
      <c r="G686" s="25">
        <f t="shared" si="83"/>
        <v>780.9947424827184</v>
      </c>
      <c r="H686" s="29">
        <f t="shared" si="84"/>
        <v>0.7462063816918498</v>
      </c>
      <c r="I686" s="26">
        <f t="shared" si="85"/>
        <v>0.7166954295279615</v>
      </c>
    </row>
    <row r="687" spans="1:9" ht="12">
      <c r="A687" s="23">
        <v>674</v>
      </c>
      <c r="B687" s="23">
        <f t="shared" si="86"/>
        <v>6740</v>
      </c>
      <c r="C687" s="24">
        <f t="shared" si="87"/>
        <v>112.33333333333333</v>
      </c>
      <c r="D687" s="32">
        <f t="shared" si="88"/>
        <v>807.2268521920454</v>
      </c>
      <c r="E687" s="24">
        <f t="shared" si="81"/>
        <v>1039.1581622937147</v>
      </c>
      <c r="F687" s="5">
        <f t="shared" si="82"/>
        <v>0.22189059406196066</v>
      </c>
      <c r="G687" s="25">
        <f t="shared" si="83"/>
        <v>778.7758872044777</v>
      </c>
      <c r="H687" s="29">
        <f t="shared" si="84"/>
        <v>0.7483324413142367</v>
      </c>
      <c r="I687" s="26">
        <f t="shared" si="85"/>
        <v>0.7167787332093838</v>
      </c>
    </row>
    <row r="688" spans="1:9" ht="12">
      <c r="A688" s="23">
        <v>675</v>
      </c>
      <c r="B688" s="23">
        <f t="shared" si="86"/>
        <v>6750</v>
      </c>
      <c r="C688" s="24">
        <f t="shared" si="87"/>
        <v>112.5</v>
      </c>
      <c r="D688" s="32">
        <f t="shared" si="88"/>
        <v>807.9436309252548</v>
      </c>
      <c r="E688" s="24">
        <f t="shared" si="81"/>
        <v>1039.3800528877766</v>
      </c>
      <c r="F688" s="5">
        <f t="shared" si="82"/>
        <v>0.22156247476459612</v>
      </c>
      <c r="G688" s="25">
        <f t="shared" si="83"/>
        <v>776.5981165135145</v>
      </c>
      <c r="H688" s="29">
        <f t="shared" si="84"/>
        <v>0.7504309481521201</v>
      </c>
      <c r="I688" s="26">
        <f t="shared" si="85"/>
        <v>0.7168308808816192</v>
      </c>
    </row>
    <row r="689" spans="1:9" ht="12">
      <c r="A689" s="23">
        <v>676</v>
      </c>
      <c r="B689" s="23">
        <f t="shared" si="86"/>
        <v>6760</v>
      </c>
      <c r="C689" s="24">
        <f t="shared" si="87"/>
        <v>112.66666666666667</v>
      </c>
      <c r="D689" s="32">
        <f t="shared" si="88"/>
        <v>808.6604618061364</v>
      </c>
      <c r="E689" s="24">
        <f t="shared" si="81"/>
        <v>1039.6016153625412</v>
      </c>
      <c r="F689" s="5">
        <f t="shared" si="82"/>
        <v>0.22123532444288685</v>
      </c>
      <c r="G689" s="25">
        <f t="shared" si="83"/>
        <v>774.4603918849211</v>
      </c>
      <c r="H689" s="29">
        <f t="shared" si="84"/>
        <v>0.7525023448778055</v>
      </c>
      <c r="I689" s="26">
        <f t="shared" si="85"/>
        <v>0.7168525236151869</v>
      </c>
    </row>
    <row r="690" spans="1:9" ht="12">
      <c r="A690" s="23">
        <v>677</v>
      </c>
      <c r="B690" s="23">
        <f t="shared" si="86"/>
        <v>6770</v>
      </c>
      <c r="C690" s="24">
        <f t="shared" si="87"/>
        <v>112.83333333333333</v>
      </c>
      <c r="D690" s="32">
        <f t="shared" si="88"/>
        <v>809.3773143297516</v>
      </c>
      <c r="E690" s="24">
        <f t="shared" si="81"/>
        <v>1039.822850686984</v>
      </c>
      <c r="F690" s="5">
        <f t="shared" si="82"/>
        <v>0.22090913881106644</v>
      </c>
      <c r="G690" s="25">
        <f t="shared" si="83"/>
        <v>772.3617073050898</v>
      </c>
      <c r="H690" s="29">
        <f t="shared" si="84"/>
        <v>0.7545470669976946</v>
      </c>
      <c r="I690" s="26">
        <f t="shared" si="85"/>
        <v>0.7168442998913164</v>
      </c>
    </row>
    <row r="691" spans="1:9" ht="12">
      <c r="A691" s="23">
        <v>678</v>
      </c>
      <c r="B691" s="23">
        <f t="shared" si="86"/>
        <v>6780</v>
      </c>
      <c r="C691" s="24">
        <f t="shared" si="87"/>
        <v>113</v>
      </c>
      <c r="D691" s="32">
        <f t="shared" si="88"/>
        <v>810.094158629643</v>
      </c>
      <c r="E691" s="24">
        <f t="shared" si="81"/>
        <v>1040.0437598257952</v>
      </c>
      <c r="F691" s="5">
        <f t="shared" si="82"/>
        <v>0.22058391360883434</v>
      </c>
      <c r="G691" s="25">
        <f t="shared" si="83"/>
        <v>770.3010880796121</v>
      </c>
      <c r="H691" s="29">
        <f t="shared" si="84"/>
        <v>0.7565655429116512</v>
      </c>
      <c r="I691" s="26">
        <f t="shared" si="85"/>
        <v>0.7168068358076387</v>
      </c>
    </row>
    <row r="692" spans="1:9" ht="12">
      <c r="A692" s="23">
        <v>679</v>
      </c>
      <c r="B692" s="23">
        <f t="shared" si="86"/>
        <v>6790</v>
      </c>
      <c r="C692" s="24">
        <f t="shared" si="87"/>
        <v>113.16666666666667</v>
      </c>
      <c r="D692" s="32">
        <f t="shared" si="88"/>
        <v>810.8109654654506</v>
      </c>
      <c r="E692" s="24">
        <f t="shared" si="81"/>
        <v>1040.264343739404</v>
      </c>
      <c r="F692" s="5">
        <f t="shared" si="82"/>
        <v>0.22025964460021896</v>
      </c>
      <c r="G692" s="25">
        <f t="shared" si="83"/>
        <v>768.2775896905307</v>
      </c>
      <c r="H692" s="29">
        <f t="shared" si="84"/>
        <v>0.7585581939766561</v>
      </c>
      <c r="I692" s="26">
        <f t="shared" si="85"/>
        <v>0.7167407452843846</v>
      </c>
    </row>
    <row r="693" spans="1:9" ht="12">
      <c r="A693" s="23">
        <v>680</v>
      </c>
      <c r="B693" s="23">
        <f t="shared" si="86"/>
        <v>6800</v>
      </c>
      <c r="C693" s="24">
        <f t="shared" si="87"/>
        <v>113.33333333333333</v>
      </c>
      <c r="D693" s="32">
        <f t="shared" si="88"/>
        <v>811.527706210735</v>
      </c>
      <c r="E693" s="24">
        <f t="shared" si="81"/>
        <v>1040.4846033840042</v>
      </c>
      <c r="F693" s="5">
        <f t="shared" si="82"/>
        <v>0.21993632757448722</v>
      </c>
      <c r="G693" s="25">
        <f t="shared" si="83"/>
        <v>766.2902967006956</v>
      </c>
      <c r="H693" s="29">
        <f t="shared" si="84"/>
        <v>0.7605254345743281</v>
      </c>
      <c r="I693" s="26">
        <f t="shared" si="85"/>
        <v>0.716646630270531</v>
      </c>
    </row>
    <row r="694" spans="1:9" ht="12">
      <c r="A694" s="23">
        <v>681</v>
      </c>
      <c r="B694" s="23">
        <f t="shared" si="86"/>
        <v>6810</v>
      </c>
      <c r="C694" s="24">
        <f t="shared" si="87"/>
        <v>113.5</v>
      </c>
      <c r="D694" s="32">
        <f t="shared" si="88"/>
        <v>812.2443528410055</v>
      </c>
      <c r="E694" s="24">
        <f t="shared" si="81"/>
        <v>1040.7045397115787</v>
      </c>
      <c r="F694" s="5">
        <f t="shared" si="82"/>
        <v>0.21961395834591713</v>
      </c>
      <c r="G694" s="25">
        <f t="shared" si="83"/>
        <v>764.3383217030923</v>
      </c>
      <c r="H694" s="29">
        <f t="shared" si="84"/>
        <v>0.7624676721819136</v>
      </c>
      <c r="I694" s="26">
        <f t="shared" si="85"/>
        <v>0.7165250809498117</v>
      </c>
    </row>
    <row r="695" spans="1:9" ht="12">
      <c r="A695" s="23">
        <v>682</v>
      </c>
      <c r="B695" s="23">
        <f t="shared" si="86"/>
        <v>6820</v>
      </c>
      <c r="C695" s="24">
        <f t="shared" si="87"/>
        <v>113.66666666666667</v>
      </c>
      <c r="D695" s="32">
        <f t="shared" si="88"/>
        <v>812.9608779219553</v>
      </c>
      <c r="E695" s="24">
        <f t="shared" si="81"/>
        <v>1040.9241536699246</v>
      </c>
      <c r="F695" s="5">
        <f t="shared" si="82"/>
        <v>0.21929253275175142</v>
      </c>
      <c r="G695" s="25">
        <f t="shared" si="83"/>
        <v>762.4208043131082</v>
      </c>
      <c r="H695" s="29">
        <f t="shared" si="84"/>
        <v>0.7643853074463746</v>
      </c>
      <c r="I695" s="26">
        <f t="shared" si="85"/>
        <v>0.7163766759463484</v>
      </c>
    </row>
    <row r="696" spans="1:9" ht="12">
      <c r="A696" s="23">
        <v>683</v>
      </c>
      <c r="B696" s="23">
        <f t="shared" si="86"/>
        <v>6830</v>
      </c>
      <c r="C696" s="24">
        <f t="shared" si="87"/>
        <v>113.83333333333333</v>
      </c>
      <c r="D696" s="32">
        <f t="shared" si="88"/>
        <v>813.6772545979017</v>
      </c>
      <c r="E696" s="24">
        <f t="shared" si="81"/>
        <v>1041.1434462026764</v>
      </c>
      <c r="F696" s="5">
        <f t="shared" si="82"/>
        <v>0.21897204665674508</v>
      </c>
      <c r="G696" s="25">
        <f t="shared" si="83"/>
        <v>760.5369102018087</v>
      </c>
      <c r="H696" s="29">
        <f t="shared" si="84"/>
        <v>0.7662787342612283</v>
      </c>
      <c r="I696" s="26">
        <f t="shared" si="85"/>
        <v>0.7162019825289462</v>
      </c>
    </row>
    <row r="697" spans="1:9" ht="12">
      <c r="A697" s="23">
        <v>684</v>
      </c>
      <c r="B697" s="23">
        <f t="shared" si="86"/>
        <v>6840</v>
      </c>
      <c r="C697" s="24">
        <f t="shared" si="87"/>
        <v>114</v>
      </c>
      <c r="D697" s="32">
        <f t="shared" si="88"/>
        <v>814.3934565804306</v>
      </c>
      <c r="E697" s="24">
        <f t="shared" si="81"/>
        <v>1041.3624182493331</v>
      </c>
      <c r="F697" s="5">
        <f t="shared" si="82"/>
        <v>0.2186524959461167</v>
      </c>
      <c r="G697" s="25">
        <f t="shared" si="83"/>
        <v>758.6858301683793</v>
      </c>
      <c r="H697" s="29">
        <f t="shared" si="84"/>
        <v>0.7681483398458189</v>
      </c>
      <c r="I697" s="26">
        <f t="shared" si="85"/>
        <v>0.7160015568152679</v>
      </c>
    </row>
    <row r="698" spans="1:9" ht="12">
      <c r="A698" s="23">
        <v>685</v>
      </c>
      <c r="B698" s="23">
        <f t="shared" si="86"/>
        <v>6850</v>
      </c>
      <c r="C698" s="24">
        <f t="shared" si="87"/>
        <v>114.16666666666667</v>
      </c>
      <c r="D698" s="32">
        <f t="shared" si="88"/>
        <v>815.1094581372458</v>
      </c>
      <c r="E698" s="24">
        <f t="shared" si="81"/>
        <v>1041.5810707452792</v>
      </c>
      <c r="F698" s="5">
        <f t="shared" si="82"/>
        <v>0.21833387653100544</v>
      </c>
      <c r="G698" s="25">
        <f t="shared" si="83"/>
        <v>756.8667792499883</v>
      </c>
      <c r="H698" s="29">
        <f t="shared" si="84"/>
        <v>0.7699945048267177</v>
      </c>
      <c r="I698" s="26">
        <f t="shared" si="85"/>
        <v>0.7157759439737095</v>
      </c>
    </row>
    <row r="699" spans="1:9" ht="12">
      <c r="A699" s="23">
        <v>686</v>
      </c>
      <c r="B699" s="23">
        <f t="shared" si="86"/>
        <v>6860</v>
      </c>
      <c r="C699" s="24">
        <f t="shared" si="87"/>
        <v>114.33333333333333</v>
      </c>
      <c r="D699" s="32">
        <f t="shared" si="88"/>
        <v>815.8252340812195</v>
      </c>
      <c r="E699" s="24">
        <f t="shared" si="81"/>
        <v>1041.7994046218103</v>
      </c>
      <c r="F699" s="5">
        <f t="shared" si="82"/>
        <v>0.21801618434687953</v>
      </c>
      <c r="G699" s="25">
        <f t="shared" si="83"/>
        <v>755.0789958674029</v>
      </c>
      <c r="H699" s="29">
        <f t="shared" si="84"/>
        <v>0.7718176033209752</v>
      </c>
      <c r="I699" s="26">
        <f t="shared" si="85"/>
        <v>0.7155256784243638</v>
      </c>
    </row>
    <row r="700" spans="1:9" ht="12">
      <c r="A700" s="23">
        <v>687</v>
      </c>
      <c r="B700" s="23">
        <f t="shared" si="86"/>
        <v>6870</v>
      </c>
      <c r="C700" s="24">
        <f t="shared" si="87"/>
        <v>114.5</v>
      </c>
      <c r="D700" s="32">
        <f t="shared" si="88"/>
        <v>816.5407597596438</v>
      </c>
      <c r="E700" s="24">
        <f t="shared" si="81"/>
        <v>1042.0174208061571</v>
      </c>
      <c r="F700" s="5">
        <f t="shared" si="82"/>
        <v>0.2176994153517171</v>
      </c>
      <c r="G700" s="25">
        <f t="shared" si="83"/>
        <v>753.3217410047727</v>
      </c>
      <c r="H700" s="29">
        <f t="shared" si="84"/>
        <v>0.7736180030209631</v>
      </c>
      <c r="I700" s="26">
        <f t="shared" si="85"/>
        <v>0.7152512840383224</v>
      </c>
    </row>
    <row r="701" spans="1:9" ht="12">
      <c r="A701" s="23">
        <v>688</v>
      </c>
      <c r="B701" s="23">
        <f t="shared" si="86"/>
        <v>6880</v>
      </c>
      <c r="C701" s="24">
        <f t="shared" si="87"/>
        <v>114.66666666666667</v>
      </c>
      <c r="D701" s="32">
        <f t="shared" si="88"/>
        <v>817.2560110436822</v>
      </c>
      <c r="E701" s="24">
        <f t="shared" si="81"/>
        <v>1042.2351202215089</v>
      </c>
      <c r="F701" s="5">
        <f t="shared" si="82"/>
        <v>0.2173835655264611</v>
      </c>
      <c r="G701" s="25">
        <f t="shared" si="83"/>
        <v>751.594297422072</v>
      </c>
      <c r="H701" s="29">
        <f t="shared" si="84"/>
        <v>0.7753960652805677</v>
      </c>
      <c r="I701" s="26">
        <f t="shared" si="85"/>
        <v>0.7149532743349504</v>
      </c>
    </row>
    <row r="702" spans="1:9" ht="12">
      <c r="A702" s="23">
        <v>689</v>
      </c>
      <c r="B702" s="23">
        <f t="shared" si="86"/>
        <v>6890</v>
      </c>
      <c r="C702" s="24">
        <f t="shared" si="87"/>
        <v>114.83333333333333</v>
      </c>
      <c r="D702" s="32">
        <f t="shared" si="88"/>
        <v>817.9709643180171</v>
      </c>
      <c r="E702" s="24">
        <f t="shared" si="81"/>
        <v>1042.4525037870353</v>
      </c>
      <c r="F702" s="5">
        <f t="shared" si="82"/>
        <v>0.21706863087774764</v>
      </c>
      <c r="G702" s="25">
        <f t="shared" si="83"/>
        <v>749.8959688987646</v>
      </c>
      <c r="H702" s="29">
        <f t="shared" si="84"/>
        <v>0.777152145202507</v>
      </c>
      <c r="I702" s="26">
        <f t="shared" si="85"/>
        <v>0.7146321526769868</v>
      </c>
    </row>
    <row r="703" spans="1:9" ht="12">
      <c r="A703" s="23">
        <v>690</v>
      </c>
      <c r="B703" s="23">
        <f t="shared" si="86"/>
        <v>6900</v>
      </c>
      <c r="C703" s="24">
        <f t="shared" si="87"/>
        <v>115</v>
      </c>
      <c r="D703" s="32">
        <f t="shared" si="88"/>
        <v>818.6855964706941</v>
      </c>
      <c r="E703" s="24">
        <f t="shared" si="81"/>
        <v>1042.669572417913</v>
      </c>
      <c r="F703" s="5">
        <f t="shared" si="82"/>
        <v>0.216754607431767</v>
      </c>
      <c r="G703" s="25">
        <f t="shared" si="83"/>
        <v>748.2260795073194</v>
      </c>
      <c r="H703" s="29">
        <f t="shared" si="84"/>
        <v>0.7788865917265672</v>
      </c>
      <c r="I703" s="26">
        <f t="shared" si="85"/>
        <v>0.7142884124642443</v>
      </c>
    </row>
    <row r="704" spans="1:9" ht="12">
      <c r="A704" s="23">
        <v>691</v>
      </c>
      <c r="B704" s="23">
        <f t="shared" si="86"/>
        <v>6910</v>
      </c>
      <c r="C704" s="24">
        <f t="shared" si="87"/>
        <v>115.16666666666667</v>
      </c>
      <c r="D704" s="32">
        <f t="shared" si="88"/>
        <v>819.3998848831584</v>
      </c>
      <c r="E704" s="24">
        <f t="shared" si="81"/>
        <v>1042.8863270253448</v>
      </c>
      <c r="F704" s="5">
        <f t="shared" si="82"/>
        <v>0.21644149124153955</v>
      </c>
      <c r="G704" s="25">
        <f t="shared" si="83"/>
        <v>746.5839729152747</v>
      </c>
      <c r="H704" s="29">
        <f t="shared" si="84"/>
        <v>0.780599747718565</v>
      </c>
      <c r="I704" s="26">
        <f t="shared" si="85"/>
        <v>0.7139225373239724</v>
      </c>
    </row>
    <row r="705" spans="1:9" ht="12">
      <c r="A705" s="23">
        <v>692</v>
      </c>
      <c r="B705" s="23">
        <f t="shared" si="86"/>
        <v>6920</v>
      </c>
      <c r="C705" s="24">
        <f t="shared" si="87"/>
        <v>115.33333333333333</v>
      </c>
      <c r="D705" s="32">
        <f t="shared" si="88"/>
        <v>820.1138074204823</v>
      </c>
      <c r="E705" s="24">
        <f t="shared" si="81"/>
        <v>1043.1027685165864</v>
      </c>
      <c r="F705" s="5">
        <f t="shared" si="82"/>
        <v>0.21612927837986717</v>
      </c>
      <c r="G705" s="25">
        <f t="shared" si="83"/>
        <v>744.9690117146108</v>
      </c>
      <c r="H705" s="29">
        <f t="shared" si="84"/>
        <v>0.7822919500598571</v>
      </c>
      <c r="I705" s="26">
        <f t="shared" si="85"/>
        <v>0.7135350013000497</v>
      </c>
    </row>
    <row r="706" spans="1:9" ht="12">
      <c r="A706" s="23">
        <v>693</v>
      </c>
      <c r="B706" s="23">
        <f t="shared" si="86"/>
        <v>6930</v>
      </c>
      <c r="C706" s="24">
        <f t="shared" si="87"/>
        <v>115.5</v>
      </c>
      <c r="D706" s="32">
        <f t="shared" si="88"/>
        <v>820.8273424217824</v>
      </c>
      <c r="E706" s="24">
        <f t="shared" si="81"/>
        <v>1043.3188977949662</v>
      </c>
      <c r="F706" s="5">
        <f t="shared" si="82"/>
        <v>0.21581796494365335</v>
      </c>
      <c r="G706" s="25">
        <f t="shared" si="83"/>
        <v>743.3805767772418</v>
      </c>
      <c r="H706" s="29">
        <f t="shared" si="84"/>
        <v>0.7839635297372339</v>
      </c>
      <c r="I706" s="26">
        <f t="shared" si="85"/>
        <v>0.7131262690388055</v>
      </c>
    </row>
    <row r="707" spans="1:9" ht="12">
      <c r="A707" s="23">
        <v>694</v>
      </c>
      <c r="B707" s="23">
        <f t="shared" si="86"/>
        <v>6940</v>
      </c>
      <c r="C707" s="24">
        <f t="shared" si="87"/>
        <v>115.66666666666667</v>
      </c>
      <c r="D707" s="32">
        <f t="shared" si="88"/>
        <v>821.5404686908212</v>
      </c>
      <c r="E707" s="24">
        <f t="shared" si="81"/>
        <v>1043.53471575991</v>
      </c>
      <c r="F707" s="5">
        <f t="shared" si="82"/>
        <v>0.21550754705140207</v>
      </c>
      <c r="G707" s="25">
        <f t="shared" si="83"/>
        <v>741.8180666355062</v>
      </c>
      <c r="H707" s="29">
        <f t="shared" si="84"/>
        <v>0.7856148119330439</v>
      </c>
      <c r="I707" s="26">
        <f t="shared" si="85"/>
        <v>0.7126967959728926</v>
      </c>
    </row>
    <row r="708" spans="1:9" ht="12">
      <c r="A708" s="23">
        <v>695</v>
      </c>
      <c r="B708" s="23">
        <f t="shared" si="86"/>
        <v>6950</v>
      </c>
      <c r="C708" s="24">
        <f t="shared" si="87"/>
        <v>115.83333333333333</v>
      </c>
      <c r="D708" s="32">
        <f t="shared" si="88"/>
        <v>822.253165486794</v>
      </c>
      <c r="E708" s="24">
        <f t="shared" si="81"/>
        <v>1043.7502233069613</v>
      </c>
      <c r="F708" s="5">
        <f t="shared" si="82"/>
        <v>0.2151980208450368</v>
      </c>
      <c r="G708" s="25">
        <f t="shared" si="83"/>
        <v>740.2808968865729</v>
      </c>
      <c r="H708" s="29">
        <f t="shared" si="84"/>
        <v>0.7872461161154107</v>
      </c>
      <c r="I708" s="26">
        <f t="shared" si="85"/>
        <v>0.7122470285022211</v>
      </c>
    </row>
    <row r="709" spans="1:9" ht="12">
      <c r="A709" s="23">
        <v>696</v>
      </c>
      <c r="B709" s="23">
        <f t="shared" si="86"/>
        <v>6960</v>
      </c>
      <c r="C709" s="24">
        <f t="shared" si="87"/>
        <v>116</v>
      </c>
      <c r="D709" s="32">
        <f t="shared" si="88"/>
        <v>822.9654125152963</v>
      </c>
      <c r="E709" s="24">
        <f t="shared" si="81"/>
        <v>1043.9654213278063</v>
      </c>
      <c r="F709" s="5">
        <f t="shared" si="82"/>
        <v>0.21488938248785416</v>
      </c>
      <c r="G709" s="25">
        <f t="shared" si="83"/>
        <v>738.7684996197463</v>
      </c>
      <c r="H709" s="29">
        <f t="shared" si="84"/>
        <v>0.788857756128413</v>
      </c>
      <c r="I709" s="26">
        <f t="shared" si="85"/>
        <v>0.7117774041725762</v>
      </c>
    </row>
    <row r="710" spans="1:9" ht="12">
      <c r="A710" s="23">
        <v>697</v>
      </c>
      <c r="B710" s="23">
        <f t="shared" si="86"/>
        <v>6970</v>
      </c>
      <c r="C710" s="24">
        <f t="shared" si="87"/>
        <v>116.16666666666667</v>
      </c>
      <c r="D710" s="32">
        <f t="shared" si="88"/>
        <v>823.6771899194689</v>
      </c>
      <c r="E710" s="24">
        <f t="shared" si="81"/>
        <v>1044.1803107102942</v>
      </c>
      <c r="F710" s="5">
        <f t="shared" si="82"/>
        <v>0.21458162816475124</v>
      </c>
      <c r="G710" s="25">
        <f t="shared" si="83"/>
        <v>737.2803228656862</v>
      </c>
      <c r="H710" s="29">
        <f t="shared" si="84"/>
        <v>0.7904500402821081</v>
      </c>
      <c r="I710" s="26">
        <f t="shared" si="85"/>
        <v>0.7112883518513576</v>
      </c>
    </row>
    <row r="711" spans="1:9" ht="12">
      <c r="A711" s="23">
        <v>698</v>
      </c>
      <c r="B711" s="23">
        <f t="shared" si="86"/>
        <v>6980</v>
      </c>
      <c r="C711" s="24">
        <f t="shared" si="87"/>
        <v>116.33333333333333</v>
      </c>
      <c r="D711" s="32">
        <f t="shared" si="88"/>
        <v>824.3884782713203</v>
      </c>
      <c r="E711" s="24">
        <f t="shared" si="81"/>
        <v>1044.394892338459</v>
      </c>
      <c r="F711" s="5">
        <f t="shared" si="82"/>
        <v>0.21427475408358987</v>
      </c>
      <c r="G711" s="25">
        <f t="shared" si="83"/>
        <v>735.8158300666148</v>
      </c>
      <c r="H711" s="29">
        <f t="shared" si="84"/>
        <v>0.792023271442294</v>
      </c>
      <c r="I711" s="26">
        <f t="shared" si="85"/>
        <v>0.7107802919005042</v>
      </c>
    </row>
    <row r="712" spans="1:9" ht="12">
      <c r="A712" s="23">
        <v>699</v>
      </c>
      <c r="B712" s="23">
        <f t="shared" si="86"/>
        <v>6990</v>
      </c>
      <c r="C712" s="24">
        <f t="shared" si="87"/>
        <v>116.5</v>
      </c>
      <c r="D712" s="32">
        <f t="shared" si="88"/>
        <v>825.0992585632208</v>
      </c>
      <c r="E712" s="24">
        <f t="shared" si="81"/>
        <v>1044.6091670925425</v>
      </c>
      <c r="F712" s="5">
        <f t="shared" si="82"/>
        <v>0.21396875647269553</v>
      </c>
      <c r="G712" s="25">
        <f t="shared" si="83"/>
        <v>734.3744995666208</v>
      </c>
      <c r="H712" s="29">
        <f t="shared" si="84"/>
        <v>0.7935777471199061</v>
      </c>
      <c r="I712" s="26">
        <f t="shared" si="85"/>
        <v>0.710253636346981</v>
      </c>
    </row>
    <row r="713" spans="1:9" ht="12">
      <c r="A713" s="23">
        <v>700</v>
      </c>
      <c r="B713" s="23">
        <f t="shared" si="86"/>
        <v>7000</v>
      </c>
      <c r="C713" s="24">
        <f t="shared" si="87"/>
        <v>116.66666666666667</v>
      </c>
      <c r="D713" s="32">
        <f t="shared" si="88"/>
        <v>825.8095121995678</v>
      </c>
      <c r="E713" s="24">
        <f t="shared" si="81"/>
        <v>1044.8231358490152</v>
      </c>
      <c r="F713" s="5">
        <f t="shared" si="82"/>
        <v>0.21366363158267632</v>
      </c>
      <c r="G713" s="25">
        <f t="shared" si="83"/>
        <v>732.9558241212133</v>
      </c>
      <c r="H713" s="29">
        <f t="shared" si="84"/>
        <v>0.795113759559961</v>
      </c>
      <c r="I713" s="26">
        <f t="shared" si="85"/>
        <v>0.7097087890501258</v>
      </c>
    </row>
    <row r="714" spans="1:9" ht="12">
      <c r="A714" s="23">
        <v>701</v>
      </c>
      <c r="B714" s="23">
        <f t="shared" si="86"/>
        <v>7010</v>
      </c>
      <c r="C714" s="24">
        <f t="shared" si="87"/>
        <v>116.83333333333333</v>
      </c>
      <c r="D714" s="32">
        <f t="shared" si="88"/>
        <v>826.519220988618</v>
      </c>
      <c r="E714" s="24">
        <f t="shared" si="81"/>
        <v>1045.036799480598</v>
      </c>
      <c r="F714" s="5">
        <f t="shared" si="82"/>
        <v>0.21335937568551344</v>
      </c>
      <c r="G714" s="25">
        <f t="shared" si="83"/>
        <v>731.5593104253165</v>
      </c>
      <c r="H714" s="29">
        <f t="shared" si="84"/>
        <v>0.7966315958299632</v>
      </c>
      <c r="I714" s="26">
        <f t="shared" si="85"/>
        <v>0.7091461458664302</v>
      </c>
    </row>
    <row r="715" spans="1:9" ht="12">
      <c r="A715" s="23">
        <v>702</v>
      </c>
      <c r="B715" s="23">
        <f t="shared" si="86"/>
        <v>7020</v>
      </c>
      <c r="C715" s="24">
        <f t="shared" si="87"/>
        <v>117</v>
      </c>
      <c r="D715" s="32">
        <f t="shared" si="88"/>
        <v>827.2283671344844</v>
      </c>
      <c r="E715" s="24">
        <f t="shared" si="81"/>
        <v>1045.2501588562834</v>
      </c>
      <c r="F715" s="5">
        <f t="shared" si="82"/>
        <v>0.2130559850741065</v>
      </c>
      <c r="G715" s="25">
        <f t="shared" si="83"/>
        <v>730.184478658934</v>
      </c>
      <c r="H715" s="29">
        <f t="shared" si="84"/>
        <v>0.7981315379077004</v>
      </c>
      <c r="I715" s="26">
        <f t="shared" si="85"/>
        <v>0.7085660948114697</v>
      </c>
    </row>
    <row r="716" spans="1:9" ht="12">
      <c r="A716" s="23">
        <v>703</v>
      </c>
      <c r="B716" s="23">
        <f t="shared" si="86"/>
        <v>7030</v>
      </c>
      <c r="C716" s="24">
        <f t="shared" si="87"/>
        <v>117.16666666666667</v>
      </c>
      <c r="D716" s="32">
        <f t="shared" si="88"/>
        <v>827.9369332292958</v>
      </c>
      <c r="E716" s="24">
        <f t="shared" si="81"/>
        <v>1045.4632148413575</v>
      </c>
      <c r="F716" s="5">
        <f t="shared" si="82"/>
        <v>0.21275345606181872</v>
      </c>
      <c r="G716" s="25">
        <f t="shared" si="83"/>
        <v>728.8308620497447</v>
      </c>
      <c r="H716" s="29">
        <f t="shared" si="84"/>
        <v>0.7996138627683564</v>
      </c>
      <c r="I716" s="26">
        <f t="shared" si="85"/>
        <v>0.7079690162190218</v>
      </c>
    </row>
    <row r="717" spans="1:9" ht="12">
      <c r="A717" s="23">
        <v>704</v>
      </c>
      <c r="B717" s="23">
        <f t="shared" si="86"/>
        <v>7040</v>
      </c>
      <c r="C717" s="24">
        <f t="shared" si="87"/>
        <v>117.33333333333333</v>
      </c>
      <c r="D717" s="32">
        <f t="shared" si="88"/>
        <v>828.6449022455149</v>
      </c>
      <c r="E717" s="24">
        <f aca="true" t="shared" si="89" ref="E717:E780">20+345*LOG(8*(B717)/60+1)</f>
        <v>1045.6759682974193</v>
      </c>
      <c r="F717" s="5">
        <f aca="true" t="shared" si="90" ref="F717:F780">20+345*LOG(8*(B717+delta_t_p)/60+1)-E717</f>
        <v>0.21245178498429595</v>
      </c>
      <c r="G717" s="25">
        <f aca="true" t="shared" si="91" ref="G717:G780">IF(steel_p&lt;&gt;1,IF(D717&lt;600,425+0.773*D717-0.00169*D717^2+0.00000222*D717^3,IF(D717&lt;735,666+13002/(738-D717),IF(D717&lt;900,545+17820/(D717-731),650))),450+0.28*D717-0.000291*D717^2+0.000000134*D717^3)</f>
        <v>727.4980064519294</v>
      </c>
      <c r="H717" s="29">
        <f aca="true" t="shared" si="92" ref="H717:H780">(ro_p*c_p)/(7850*G717)*dp*fatt_sez_prot</f>
        <v>0.8010788424708841</v>
      </c>
      <c r="I717" s="26">
        <f aca="true" t="shared" si="93" ref="I717:I780">lam_p/dp*fatt_sez_prot/(7850*G717)*(E717-D717)/(1+H717/3)*delta_t_p-(EXP(H717/10)-1)*F717</f>
        <v>0.7073552828971772</v>
      </c>
    </row>
    <row r="718" spans="1:9" ht="12">
      <c r="A718" s="23">
        <v>705</v>
      </c>
      <c r="B718" s="23">
        <f aca="true" t="shared" si="94" ref="B718:B781">B717+delta_t_p</f>
        <v>7050</v>
      </c>
      <c r="C718" s="24">
        <f aca="true" t="shared" si="95" ref="C718:C781">B718/60</f>
        <v>117.5</v>
      </c>
      <c r="D718" s="32">
        <f t="shared" si="88"/>
        <v>829.3522575284121</v>
      </c>
      <c r="E718" s="24">
        <f t="shared" si="89"/>
        <v>1045.8884200824036</v>
      </c>
      <c r="F718" s="5">
        <f t="shared" si="90"/>
        <v>0.21215096819719292</v>
      </c>
      <c r="G718" s="25">
        <f t="shared" si="91"/>
        <v>726.1854699405567</v>
      </c>
      <c r="H718" s="29">
        <f t="shared" si="92"/>
        <v>0.8025267442435777</v>
      </c>
      <c r="I718" s="26">
        <f t="shared" si="93"/>
        <v>0.7067252602819923</v>
      </c>
    </row>
    <row r="719" spans="1:9" ht="12">
      <c r="A719" s="23">
        <v>706</v>
      </c>
      <c r="B719" s="23">
        <f t="shared" si="94"/>
        <v>7060</v>
      </c>
      <c r="C719" s="24">
        <f t="shared" si="95"/>
        <v>117.66666666666667</v>
      </c>
      <c r="D719" s="32">
        <f aca="true" t="shared" si="96" ref="D719:D782">D718+IF(AND(I718&lt;0,F718&gt;0),0,I718)</f>
        <v>830.0589827886942</v>
      </c>
      <c r="E719" s="24">
        <f t="shared" si="89"/>
        <v>1046.1005710506008</v>
      </c>
      <c r="F719" s="5">
        <f t="shared" si="90"/>
        <v>0.21185100207617324</v>
      </c>
      <c r="G719" s="25">
        <f t="shared" si="91"/>
        <v>724.8928224208844</v>
      </c>
      <c r="H719" s="29">
        <f t="shared" si="92"/>
        <v>0.8039578305687982</v>
      </c>
      <c r="I719" s="26">
        <f t="shared" si="93"/>
        <v>0.7060793065881391</v>
      </c>
    </row>
    <row r="720" spans="1:9" ht="12">
      <c r="A720" s="23">
        <v>707</v>
      </c>
      <c r="B720" s="23">
        <f t="shared" si="94"/>
        <v>7070</v>
      </c>
      <c r="C720" s="24">
        <f t="shared" si="95"/>
        <v>117.83333333333333</v>
      </c>
      <c r="D720" s="32">
        <f t="shared" si="96"/>
        <v>830.7650620952822</v>
      </c>
      <c r="E720" s="24">
        <f t="shared" si="89"/>
        <v>1046.312422052677</v>
      </c>
      <c r="F720" s="5">
        <f t="shared" si="90"/>
        <v>0.2115518830187284</v>
      </c>
      <c r="G720" s="25">
        <f t="shared" si="91"/>
        <v>723.6196452519692</v>
      </c>
      <c r="H720" s="29">
        <f t="shared" si="92"/>
        <v>0.8053723592668057</v>
      </c>
      <c r="I720" s="26">
        <f t="shared" si="93"/>
        <v>0.7054177729566196</v>
      </c>
    </row>
    <row r="721" spans="1:9" ht="12">
      <c r="A721" s="23">
        <v>708</v>
      </c>
      <c r="B721" s="23">
        <f t="shared" si="94"/>
        <v>7080</v>
      </c>
      <c r="C721" s="24">
        <f t="shared" si="95"/>
        <v>118</v>
      </c>
      <c r="D721" s="32">
        <f t="shared" si="96"/>
        <v>831.4704798682388</v>
      </c>
      <c r="E721" s="24">
        <f t="shared" si="89"/>
        <v>1046.5239739356957</v>
      </c>
      <c r="F721" s="5">
        <f t="shared" si="90"/>
        <v>0.21125360744144928</v>
      </c>
      <c r="G721" s="25">
        <f t="shared" si="91"/>
        <v>722.3655308839959</v>
      </c>
      <c r="H721" s="29">
        <f t="shared" si="92"/>
        <v>0.8067705835786565</v>
      </c>
      <c r="I721" s="26">
        <f t="shared" si="93"/>
        <v>0.7047410036000895</v>
      </c>
    </row>
    <row r="722" spans="1:9" ht="12">
      <c r="A722" s="23">
        <v>709</v>
      </c>
      <c r="B722" s="23">
        <f t="shared" si="94"/>
        <v>7090</v>
      </c>
      <c r="C722" s="24">
        <f t="shared" si="95"/>
        <v>118.16666666666667</v>
      </c>
      <c r="D722" s="32">
        <f t="shared" si="96"/>
        <v>832.175220871839</v>
      </c>
      <c r="E722" s="24">
        <f t="shared" si="89"/>
        <v>1046.7352275431372</v>
      </c>
      <c r="F722" s="5">
        <f t="shared" si="90"/>
        <v>0.21095617178184511</v>
      </c>
      <c r="G722" s="25">
        <f t="shared" si="91"/>
        <v>721.1300825087698</v>
      </c>
      <c r="H722" s="29">
        <f t="shared" si="92"/>
        <v>0.8081527522481355</v>
      </c>
      <c r="I722" s="26">
        <f t="shared" si="93"/>
        <v>0.7040493359450443</v>
      </c>
    </row>
    <row r="723" spans="1:9" ht="12">
      <c r="A723" s="23">
        <v>710</v>
      </c>
      <c r="B723" s="23">
        <f t="shared" si="94"/>
        <v>7100</v>
      </c>
      <c r="C723" s="24">
        <f t="shared" si="95"/>
        <v>118.33333333333333</v>
      </c>
      <c r="D723" s="32">
        <f t="shared" si="96"/>
        <v>832.879270207784</v>
      </c>
      <c r="E723" s="24">
        <f t="shared" si="89"/>
        <v>1046.946183714919</v>
      </c>
      <c r="F723" s="5">
        <f t="shared" si="90"/>
        <v>0.2106595724969793</v>
      </c>
      <c r="G723" s="25">
        <f t="shared" si="91"/>
        <v>719.9129137228398</v>
      </c>
      <c r="H723" s="29">
        <f t="shared" si="92"/>
        <v>0.8095191096026845</v>
      </c>
      <c r="I723" s="26">
        <f t="shared" si="93"/>
        <v>0.7033431007715415</v>
      </c>
    </row>
    <row r="724" spans="1:9" ht="12">
      <c r="A724" s="23">
        <v>711</v>
      </c>
      <c r="B724" s="23">
        <f t="shared" si="94"/>
        <v>7110</v>
      </c>
      <c r="C724" s="24">
        <f t="shared" si="95"/>
        <v>118.5</v>
      </c>
      <c r="D724" s="32">
        <f t="shared" si="96"/>
        <v>833.5826133085556</v>
      </c>
      <c r="E724" s="24">
        <f t="shared" si="89"/>
        <v>1047.156843287416</v>
      </c>
      <c r="F724" s="5">
        <f t="shared" si="90"/>
        <v>0.2103638060641515</v>
      </c>
      <c r="G724" s="25">
        <f t="shared" si="91"/>
        <v>718.7136482027387</v>
      </c>
      <c r="H724" s="29">
        <f t="shared" si="92"/>
        <v>0.8108698956333061</v>
      </c>
      <c r="I724" s="26">
        <f t="shared" si="93"/>
        <v>0.7026226223500449</v>
      </c>
    </row>
    <row r="725" spans="1:9" ht="12">
      <c r="A725" s="23">
        <v>712</v>
      </c>
      <c r="B725" s="23">
        <f t="shared" si="94"/>
        <v>7120</v>
      </c>
      <c r="C725" s="24">
        <f t="shared" si="95"/>
        <v>118.66666666666667</v>
      </c>
      <c r="D725" s="32">
        <f t="shared" si="96"/>
        <v>834.2852359309056</v>
      </c>
      <c r="E725" s="24">
        <f t="shared" si="89"/>
        <v>1047.3672070934801</v>
      </c>
      <c r="F725" s="5">
        <f t="shared" si="90"/>
        <v>0.21006886898044286</v>
      </c>
      <c r="G725" s="25">
        <f t="shared" si="91"/>
        <v>717.5319193918576</v>
      </c>
      <c r="H725" s="29">
        <f t="shared" si="92"/>
        <v>0.8122053460734178</v>
      </c>
      <c r="I725" s="26">
        <f t="shared" si="93"/>
        <v>0.7018882185756826</v>
      </c>
    </row>
    <row r="726" spans="1:9" ht="12">
      <c r="A726" s="23">
        <v>713</v>
      </c>
      <c r="B726" s="23">
        <f t="shared" si="94"/>
        <v>7130</v>
      </c>
      <c r="C726" s="24">
        <f t="shared" si="95"/>
        <v>118.83333333333333</v>
      </c>
      <c r="D726" s="32">
        <f t="shared" si="96"/>
        <v>834.9871241494814</v>
      </c>
      <c r="E726" s="24">
        <f t="shared" si="89"/>
        <v>1047.5772759624606</v>
      </c>
      <c r="F726" s="5">
        <f t="shared" si="90"/>
        <v>0.20977475776203391</v>
      </c>
      <c r="G726" s="25">
        <f t="shared" si="91"/>
        <v>716.3673701984851</v>
      </c>
      <c r="H726" s="29">
        <f t="shared" si="92"/>
        <v>0.8135256924766335</v>
      </c>
      <c r="I726" s="26">
        <f t="shared" si="93"/>
        <v>0.7011402010998738</v>
      </c>
    </row>
    <row r="727" spans="1:9" ht="12">
      <c r="A727" s="23">
        <v>714</v>
      </c>
      <c r="B727" s="23">
        <f t="shared" si="94"/>
        <v>7140</v>
      </c>
      <c r="C727" s="24">
        <f t="shared" si="95"/>
        <v>119</v>
      </c>
      <c r="D727" s="32">
        <f t="shared" si="96"/>
        <v>835.6882643505812</v>
      </c>
      <c r="E727" s="24">
        <f t="shared" si="89"/>
        <v>1047.7870507202226</v>
      </c>
      <c r="F727" s="5">
        <f t="shared" si="90"/>
        <v>0.20948146894534148</v>
      </c>
      <c r="G727" s="25">
        <f t="shared" si="91"/>
        <v>715.2196527045685</v>
      </c>
      <c r="H727" s="29">
        <f t="shared" si="92"/>
        <v>0.8148311622934586</v>
      </c>
      <c r="I727" s="26">
        <f t="shared" si="93"/>
        <v>0.7003788754591789</v>
      </c>
    </row>
    <row r="728" spans="1:9" ht="12">
      <c r="A728" s="23">
        <v>715</v>
      </c>
      <c r="B728" s="23">
        <f t="shared" si="94"/>
        <v>7150</v>
      </c>
      <c r="C728" s="24">
        <f t="shared" si="95"/>
        <v>119.16666666666667</v>
      </c>
      <c r="D728" s="32">
        <f t="shared" si="96"/>
        <v>836.3886432260404</v>
      </c>
      <c r="E728" s="24">
        <f t="shared" si="89"/>
        <v>1047.996532189168</v>
      </c>
      <c r="F728" s="5">
        <f t="shared" si="90"/>
        <v>0.20918899908565436</v>
      </c>
      <c r="G728" s="25">
        <f t="shared" si="91"/>
        <v>714.0884278847693</v>
      </c>
      <c r="H728" s="29">
        <f t="shared" si="92"/>
        <v>0.8161219789468842</v>
      </c>
      <c r="I728" s="26">
        <f t="shared" si="93"/>
        <v>0.6996045412017755</v>
      </c>
    </row>
    <row r="729" spans="1:9" ht="12">
      <c r="A729" s="23">
        <v>716</v>
      </c>
      <c r="B729" s="23">
        <f t="shared" si="94"/>
        <v>7160</v>
      </c>
      <c r="C729" s="24">
        <f t="shared" si="95"/>
        <v>119.33333333333333</v>
      </c>
      <c r="D729" s="32">
        <f t="shared" si="96"/>
        <v>837.0882477672421</v>
      </c>
      <c r="E729" s="24">
        <f t="shared" si="89"/>
        <v>1048.2057211882536</v>
      </c>
      <c r="F729" s="5">
        <f t="shared" si="90"/>
        <v>0.20889734475736077</v>
      </c>
      <c r="G729" s="25">
        <f t="shared" si="91"/>
        <v>712.9733653354057</v>
      </c>
      <c r="H729" s="29">
        <f t="shared" si="92"/>
        <v>0.8173983619068679</v>
      </c>
      <c r="I729" s="26">
        <f t="shared" si="93"/>
        <v>0.6988174920112427</v>
      </c>
    </row>
    <row r="730" spans="1:9" ht="12">
      <c r="A730" s="23">
        <v>717</v>
      </c>
      <c r="B730" s="23">
        <f t="shared" si="94"/>
        <v>7170</v>
      </c>
      <c r="C730" s="24">
        <f t="shared" si="95"/>
        <v>119.5</v>
      </c>
      <c r="D730" s="32">
        <f t="shared" si="96"/>
        <v>837.7870652592534</v>
      </c>
      <c r="E730" s="24">
        <f t="shared" si="89"/>
        <v>1048.414618533011</v>
      </c>
      <c r="F730" s="5">
        <f t="shared" si="90"/>
        <v>0.20860650255440305</v>
      </c>
      <c r="G730" s="25">
        <f t="shared" si="91"/>
        <v>711.874143012895</v>
      </c>
      <c r="H730" s="29">
        <f t="shared" si="92"/>
        <v>0.8186605267636906</v>
      </c>
      <c r="I730" s="26">
        <f t="shared" si="93"/>
        <v>0.6980180158278029</v>
      </c>
    </row>
    <row r="731" spans="1:9" ht="12">
      <c r="A731" s="23">
        <v>718</v>
      </c>
      <c r="B731" s="23">
        <f t="shared" si="94"/>
        <v>7180</v>
      </c>
      <c r="C731" s="24">
        <f t="shared" si="95"/>
        <v>119.66666666666667</v>
      </c>
      <c r="D731" s="32">
        <f t="shared" si="96"/>
        <v>838.4850832750811</v>
      </c>
      <c r="E731" s="24">
        <f t="shared" si="89"/>
        <v>1048.6232250355654</v>
      </c>
      <c r="F731" s="5">
        <f t="shared" si="90"/>
        <v>0.20831646908936818</v>
      </c>
      <c r="G731" s="25">
        <f t="shared" si="91"/>
        <v>710.7904469813191</v>
      </c>
      <c r="H731" s="29">
        <f t="shared" si="92"/>
        <v>0.8199086853001897</v>
      </c>
      <c r="I731" s="26">
        <f t="shared" si="93"/>
        <v>0.6972063949672019</v>
      </c>
    </row>
    <row r="732" spans="1:9" ht="12">
      <c r="A732" s="23">
        <v>719</v>
      </c>
      <c r="B732" s="23">
        <f t="shared" si="94"/>
        <v>7190</v>
      </c>
      <c r="C732" s="24">
        <f t="shared" si="95"/>
        <v>119.83333333333333</v>
      </c>
      <c r="D732" s="32">
        <f t="shared" si="96"/>
        <v>839.1822896700484</v>
      </c>
      <c r="E732" s="24">
        <f t="shared" si="89"/>
        <v>1048.8315415046548</v>
      </c>
      <c r="F732" s="5">
        <f t="shared" si="90"/>
        <v>0.20802724099326042</v>
      </c>
      <c r="G732" s="25">
        <f t="shared" si="91"/>
        <v>709.7219711687586</v>
      </c>
      <c r="H732" s="29">
        <f t="shared" si="92"/>
        <v>0.8211430455628552</v>
      </c>
      <c r="I732" s="26">
        <f t="shared" si="93"/>
        <v>0.6963829062370751</v>
      </c>
    </row>
    <row r="733" spans="1:9" ht="12">
      <c r="A733" s="23">
        <v>720</v>
      </c>
      <c r="B733" s="23">
        <f t="shared" si="94"/>
        <v>7200</v>
      </c>
      <c r="C733" s="24">
        <f t="shared" si="95"/>
        <v>120</v>
      </c>
      <c r="D733" s="32">
        <f t="shared" si="96"/>
        <v>839.8786725762855</v>
      </c>
      <c r="E733" s="24">
        <f t="shared" si="89"/>
        <v>1049.039568745648</v>
      </c>
      <c r="F733" s="5">
        <f t="shared" si="90"/>
        <v>0.20773881491686552</v>
      </c>
      <c r="G733" s="25">
        <f t="shared" si="91"/>
        <v>708.6684171320557</v>
      </c>
      <c r="H733" s="29">
        <f t="shared" si="92"/>
        <v>0.8223638119317932</v>
      </c>
      <c r="I733" s="26">
        <f t="shared" si="93"/>
        <v>0.6955478210507727</v>
      </c>
    </row>
    <row r="734" spans="1:9" ht="12">
      <c r="A734" s="23">
        <v>721</v>
      </c>
      <c r="B734" s="23">
        <f t="shared" si="94"/>
        <v>7210</v>
      </c>
      <c r="C734" s="24">
        <f t="shared" si="95"/>
        <v>120.16666666666667</v>
      </c>
      <c r="D734" s="32">
        <f t="shared" si="96"/>
        <v>840.5742203973363</v>
      </c>
      <c r="E734" s="24">
        <f t="shared" si="89"/>
        <v>1049.2473075605649</v>
      </c>
      <c r="F734" s="5">
        <f t="shared" si="90"/>
        <v>0.20745118752847702</v>
      </c>
      <c r="G734" s="25">
        <f t="shared" si="91"/>
        <v>707.6294938296746</v>
      </c>
      <c r="H734" s="29">
        <f t="shared" si="92"/>
        <v>0.8235711851895512</v>
      </c>
      <c r="I734" s="26">
        <f t="shared" si="93"/>
        <v>0.694701405539123</v>
      </c>
    </row>
    <row r="735" spans="1:9" ht="12">
      <c r="A735" s="23">
        <v>722</v>
      </c>
      <c r="B735" s="23">
        <f t="shared" si="94"/>
        <v>7220</v>
      </c>
      <c r="C735" s="24">
        <f t="shared" si="95"/>
        <v>120.33333333333333</v>
      </c>
      <c r="D735" s="32">
        <f t="shared" si="96"/>
        <v>841.2689218028754</v>
      </c>
      <c r="E735" s="24">
        <f t="shared" si="89"/>
        <v>1049.4547587480934</v>
      </c>
      <c r="F735" s="5">
        <f t="shared" si="90"/>
        <v>0.2071643555150331</v>
      </c>
      <c r="G735" s="25">
        <f t="shared" si="91"/>
        <v>706.6049174023511</v>
      </c>
      <c r="H735" s="29">
        <f t="shared" si="92"/>
        <v>0.8247653625888117</v>
      </c>
      <c r="I735" s="26">
        <f t="shared" si="93"/>
        <v>0.6938439206595677</v>
      </c>
    </row>
    <row r="736" spans="1:9" ht="12">
      <c r="A736" s="23">
        <v>723</v>
      </c>
      <c r="B736" s="23">
        <f t="shared" si="94"/>
        <v>7230</v>
      </c>
      <c r="C736" s="24">
        <f t="shared" si="95"/>
        <v>120.5</v>
      </c>
      <c r="D736" s="32">
        <f t="shared" si="96"/>
        <v>841.962765723535</v>
      </c>
      <c r="E736" s="24">
        <f t="shared" si="89"/>
        <v>1049.6619231036084</v>
      </c>
      <c r="F736" s="5">
        <f t="shared" si="90"/>
        <v>0.20687831558211656</v>
      </c>
      <c r="G736" s="25">
        <f t="shared" si="91"/>
        <v>705.5944109612294</v>
      </c>
      <c r="H736" s="29">
        <f t="shared" si="92"/>
        <v>0.8259465379189487</v>
      </c>
      <c r="I736" s="26">
        <f t="shared" si="93"/>
        <v>0.6929756223031008</v>
      </c>
    </row>
    <row r="737" spans="1:9" ht="12">
      <c r="A737" s="23">
        <v>724</v>
      </c>
      <c r="B737" s="23">
        <f t="shared" si="94"/>
        <v>7240</v>
      </c>
      <c r="C737" s="24">
        <f t="shared" si="95"/>
        <v>120.66666666666667</v>
      </c>
      <c r="D737" s="32">
        <f t="shared" si="96"/>
        <v>842.6557413458381</v>
      </c>
      <c r="E737" s="24">
        <f t="shared" si="89"/>
        <v>1049.8688014191905</v>
      </c>
      <c r="F737" s="5">
        <f t="shared" si="90"/>
        <v>0.20659306445350012</v>
      </c>
      <c r="G737" s="25">
        <f t="shared" si="91"/>
        <v>704.597704383199</v>
      </c>
      <c r="H737" s="29">
        <f t="shared" si="92"/>
        <v>0.8271149015714616</v>
      </c>
      <c r="I737" s="26">
        <f t="shared" si="93"/>
        <v>0.6920967613989919</v>
      </c>
    </row>
    <row r="738" spans="1:9" ht="12">
      <c r="A738" s="23">
        <v>725</v>
      </c>
      <c r="B738" s="23">
        <f t="shared" si="94"/>
        <v>7250</v>
      </c>
      <c r="C738" s="24">
        <f t="shared" si="95"/>
        <v>120.83333333333333</v>
      </c>
      <c r="D738" s="32">
        <f t="shared" si="96"/>
        <v>843.3478381072371</v>
      </c>
      <c r="E738" s="24">
        <f t="shared" si="89"/>
        <v>1050.075394483644</v>
      </c>
      <c r="F738" s="5">
        <f t="shared" si="90"/>
        <v>0.20630859887000952</v>
      </c>
      <c r="G738" s="25">
        <f t="shared" si="91"/>
        <v>703.6145341131588</v>
      </c>
      <c r="H738" s="29">
        <f t="shared" si="92"/>
        <v>0.828270640604279</v>
      </c>
      <c r="I738" s="26">
        <f t="shared" si="93"/>
        <v>0.6912075840173539</v>
      </c>
    </row>
    <row r="739" spans="1:9" ht="12">
      <c r="A739" s="23">
        <v>726</v>
      </c>
      <c r="B739" s="23">
        <f t="shared" si="94"/>
        <v>7260</v>
      </c>
      <c r="C739" s="24">
        <f t="shared" si="95"/>
        <v>121</v>
      </c>
      <c r="D739" s="32">
        <f t="shared" si="96"/>
        <v>844.0390456912544</v>
      </c>
      <c r="E739" s="24">
        <f t="shared" si="89"/>
        <v>1050.281703082514</v>
      </c>
      <c r="F739" s="5">
        <f t="shared" si="90"/>
        <v>0.206024915592252</v>
      </c>
      <c r="G739" s="25">
        <f t="shared" si="91"/>
        <v>702.6446429729431</v>
      </c>
      <c r="H739" s="29">
        <f t="shared" si="92"/>
        <v>0.8294139388049512</v>
      </c>
      <c r="I739" s="26">
        <f t="shared" si="93"/>
        <v>0.6903083314691919</v>
      </c>
    </row>
    <row r="740" spans="1:9" ht="12">
      <c r="A740" s="23">
        <v>727</v>
      </c>
      <c r="B740" s="23">
        <f t="shared" si="94"/>
        <v>7270</v>
      </c>
      <c r="C740" s="24">
        <f t="shared" si="95"/>
        <v>121.16666666666667</v>
      </c>
      <c r="D740" s="32">
        <f t="shared" si="96"/>
        <v>844.7293540227236</v>
      </c>
      <c r="E740" s="24">
        <f t="shared" si="89"/>
        <v>1050.4877279981063</v>
      </c>
      <c r="F740" s="5">
        <f t="shared" si="90"/>
        <v>0.2057420113965236</v>
      </c>
      <c r="G740" s="25">
        <f t="shared" si="91"/>
        <v>701.6877799766585</v>
      </c>
      <c r="H740" s="29">
        <f t="shared" si="92"/>
        <v>0.8305449767527284</v>
      </c>
      <c r="I740" s="26">
        <f t="shared" si="93"/>
        <v>0.689399240404919</v>
      </c>
    </row>
    <row r="741" spans="1:9" ht="12">
      <c r="A741" s="23">
        <v>728</v>
      </c>
      <c r="B741" s="23">
        <f t="shared" si="94"/>
        <v>7280</v>
      </c>
      <c r="C741" s="24">
        <f t="shared" si="95"/>
        <v>121.33333333333333</v>
      </c>
      <c r="D741" s="32">
        <f t="shared" si="96"/>
        <v>845.4187532631285</v>
      </c>
      <c r="E741" s="24">
        <f t="shared" si="89"/>
        <v>1050.6934700095028</v>
      </c>
      <c r="F741" s="5">
        <f t="shared" si="90"/>
        <v>0.20545988307867447</v>
      </c>
      <c r="G741" s="25">
        <f t="shared" si="91"/>
        <v>700.7437001521893</v>
      </c>
      <c r="H741" s="29">
        <f t="shared" si="92"/>
        <v>0.8316639318795404</v>
      </c>
      <c r="I741" s="26">
        <f t="shared" si="93"/>
        <v>0.688480542910071</v>
      </c>
    </row>
    <row r="742" spans="1:9" ht="12">
      <c r="A742" s="23">
        <v>729</v>
      </c>
      <c r="B742" s="23">
        <f t="shared" si="94"/>
        <v>7290</v>
      </c>
      <c r="C742" s="24">
        <f t="shared" si="95"/>
        <v>121.5</v>
      </c>
      <c r="D742" s="32">
        <f t="shared" si="96"/>
        <v>846.1072338060385</v>
      </c>
      <c r="E742" s="24">
        <f t="shared" si="89"/>
        <v>1050.8989298925815</v>
      </c>
      <c r="F742" s="5">
        <f t="shared" si="90"/>
        <v>0.2051785274506983</v>
      </c>
      <c r="G742" s="25">
        <f t="shared" si="91"/>
        <v>699.8121643686409</v>
      </c>
      <c r="H742" s="29">
        <f t="shared" si="92"/>
        <v>0.8327709785298817</v>
      </c>
      <c r="I742" s="26">
        <f t="shared" si="93"/>
        <v>0.6875524665996047</v>
      </c>
    </row>
    <row r="743" spans="1:9" ht="12">
      <c r="A743" s="23">
        <v>730</v>
      </c>
      <c r="B743" s="23">
        <f t="shared" si="94"/>
        <v>7300</v>
      </c>
      <c r="C743" s="24">
        <f t="shared" si="95"/>
        <v>121.66666666666667</v>
      </c>
      <c r="D743" s="32">
        <f t="shared" si="96"/>
        <v>846.7947862726381</v>
      </c>
      <c r="E743" s="24">
        <f t="shared" si="89"/>
        <v>1051.1041084200322</v>
      </c>
      <c r="F743" s="5">
        <f t="shared" si="90"/>
        <v>0.20489794134255135</v>
      </c>
      <c r="G743" s="25">
        <f t="shared" si="91"/>
        <v>698.8929391694969</v>
      </c>
      <c r="H743" s="29">
        <f t="shared" si="92"/>
        <v>0.8338662880196156</v>
      </c>
      <c r="I743" s="26">
        <f t="shared" si="93"/>
        <v>0.6866152347097156</v>
      </c>
    </row>
    <row r="744" spans="1:9" ht="12">
      <c r="A744" s="23">
        <v>731</v>
      </c>
      <c r="B744" s="23">
        <f t="shared" si="94"/>
        <v>7310</v>
      </c>
      <c r="C744" s="24">
        <f t="shared" si="95"/>
        <v>121.83333333333333</v>
      </c>
      <c r="D744" s="32">
        <f t="shared" si="96"/>
        <v>847.4814015073479</v>
      </c>
      <c r="E744" s="24">
        <f t="shared" si="89"/>
        <v>1051.3090063613747</v>
      </c>
      <c r="F744" s="5">
        <f t="shared" si="90"/>
        <v>0.20461812160192494</v>
      </c>
      <c r="G744" s="25">
        <f t="shared" si="91"/>
        <v>697.9857966112803</v>
      </c>
      <c r="H744" s="29">
        <f t="shared" si="92"/>
        <v>0.8349500286937055</v>
      </c>
      <c r="I744" s="26">
        <f t="shared" si="93"/>
        <v>0.6856690661878578</v>
      </c>
    </row>
    <row r="745" spans="1:9" ht="12">
      <c r="A745" s="23">
        <v>732</v>
      </c>
      <c r="B745" s="23">
        <f t="shared" si="94"/>
        <v>7320</v>
      </c>
      <c r="C745" s="24">
        <f t="shared" si="95"/>
        <v>122</v>
      </c>
      <c r="D745" s="32">
        <f t="shared" si="96"/>
        <v>848.1670705735357</v>
      </c>
      <c r="E745" s="24">
        <f t="shared" si="89"/>
        <v>1051.5136244829766</v>
      </c>
      <c r="F745" s="5">
        <f t="shared" si="90"/>
        <v>0.2043390650933361</v>
      </c>
      <c r="G745" s="25">
        <f t="shared" si="91"/>
        <v>697.0905141075103</v>
      </c>
      <c r="H745" s="29">
        <f t="shared" si="92"/>
        <v>0.8360223659828863</v>
      </c>
      <c r="I745" s="26">
        <f t="shared" si="93"/>
        <v>0.684714175780884</v>
      </c>
    </row>
    <row r="746" spans="1:9" ht="12">
      <c r="A746" s="23">
        <v>733</v>
      </c>
      <c r="B746" s="23">
        <f t="shared" si="94"/>
        <v>7330</v>
      </c>
      <c r="C746" s="24">
        <f t="shared" si="95"/>
        <v>122.16666666666667</v>
      </c>
      <c r="D746" s="32">
        <f t="shared" si="96"/>
        <v>848.8517847493166</v>
      </c>
      <c r="E746" s="24">
        <f t="shared" si="89"/>
        <v>1051.71796354807</v>
      </c>
      <c r="F746" s="5">
        <f t="shared" si="90"/>
        <v>0.20406076869790013</v>
      </c>
      <c r="G746" s="25">
        <f t="shared" si="91"/>
        <v>696.2068742777639</v>
      </c>
      <c r="H746" s="29">
        <f t="shared" si="92"/>
        <v>0.8370834624592861</v>
      </c>
      <c r="I746" s="26">
        <f t="shared" si="93"/>
        <v>0.6837507741212169</v>
      </c>
    </row>
    <row r="747" spans="1:9" ht="12">
      <c r="A747" s="23">
        <v>734</v>
      </c>
      <c r="B747" s="23">
        <f t="shared" si="94"/>
        <v>7340</v>
      </c>
      <c r="C747" s="24">
        <f t="shared" si="95"/>
        <v>122.33333333333333</v>
      </c>
      <c r="D747" s="32">
        <f t="shared" si="96"/>
        <v>849.5355355234378</v>
      </c>
      <c r="E747" s="24">
        <f t="shared" si="89"/>
        <v>1051.9220243167679</v>
      </c>
      <c r="F747" s="5">
        <f t="shared" si="90"/>
        <v>0.20378322931446746</v>
      </c>
      <c r="G747" s="25">
        <f t="shared" si="91"/>
        <v>695.3346648016491</v>
      </c>
      <c r="H747" s="29">
        <f t="shared" si="92"/>
        <v>0.8381334778910124</v>
      </c>
      <c r="I747" s="26">
        <f t="shared" si="93"/>
        <v>0.6827790678110415</v>
      </c>
    </row>
    <row r="748" spans="1:9" ht="12">
      <c r="A748" s="23">
        <v>735</v>
      </c>
      <c r="B748" s="23">
        <f t="shared" si="94"/>
        <v>7350</v>
      </c>
      <c r="C748" s="24">
        <f t="shared" si="95"/>
        <v>122.5</v>
      </c>
      <c r="D748" s="32">
        <f t="shared" si="96"/>
        <v>850.2183145912488</v>
      </c>
      <c r="E748" s="24">
        <f t="shared" si="89"/>
        <v>1052.1258075460823</v>
      </c>
      <c r="F748" s="5">
        <f t="shared" si="90"/>
        <v>0.20350644385825944</v>
      </c>
      <c r="G748" s="25">
        <f t="shared" si="91"/>
        <v>694.4736782775158</v>
      </c>
      <c r="H748" s="29">
        <f t="shared" si="92"/>
        <v>0.8391725692957132</v>
      </c>
      <c r="I748" s="26">
        <f t="shared" si="93"/>
        <v>0.6817992595048897</v>
      </c>
    </row>
    <row r="749" spans="1:9" ht="12">
      <c r="A749" s="23">
        <v>736</v>
      </c>
      <c r="B749" s="23">
        <f t="shared" si="94"/>
        <v>7360</v>
      </c>
      <c r="C749" s="24">
        <f t="shared" si="95"/>
        <v>122.66666666666667</v>
      </c>
      <c r="D749" s="32">
        <f t="shared" si="96"/>
        <v>850.9001138507538</v>
      </c>
      <c r="E749" s="24">
        <f t="shared" si="89"/>
        <v>1052.3293139899406</v>
      </c>
      <c r="F749" s="5">
        <f t="shared" si="90"/>
        <v>0.20323040926177782</v>
      </c>
      <c r="G749" s="25">
        <f t="shared" si="91"/>
        <v>693.6237120857244</v>
      </c>
      <c r="H749" s="29">
        <f t="shared" si="92"/>
        <v>0.8402008909931293</v>
      </c>
      <c r="I749" s="26">
        <f t="shared" si="93"/>
        <v>0.6808115479902328</v>
      </c>
    </row>
    <row r="750" spans="1:9" ht="12">
      <c r="A750" s="23">
        <v>737</v>
      </c>
      <c r="B750" s="23">
        <f t="shared" si="94"/>
        <v>7370</v>
      </c>
      <c r="C750" s="24">
        <f t="shared" si="95"/>
        <v>122.83333333333333</v>
      </c>
      <c r="D750" s="32">
        <f t="shared" si="96"/>
        <v>851.5809253987441</v>
      </c>
      <c r="E750" s="24">
        <f t="shared" si="89"/>
        <v>1052.5325443992024</v>
      </c>
      <c r="F750" s="5">
        <f t="shared" si="90"/>
        <v>0.20295512247366787</v>
      </c>
      <c r="G750" s="25">
        <f t="shared" si="91"/>
        <v>692.7845682563124</v>
      </c>
      <c r="H750" s="29">
        <f t="shared" si="92"/>
        <v>0.8412185946566476</v>
      </c>
      <c r="I750" s="26">
        <f t="shared" si="93"/>
        <v>0.6798161282665075</v>
      </c>
    </row>
    <row r="751" spans="1:9" ht="12">
      <c r="A751" s="23">
        <v>738</v>
      </c>
      <c r="B751" s="23">
        <f t="shared" si="94"/>
        <v>7380</v>
      </c>
      <c r="C751" s="24">
        <f t="shared" si="95"/>
        <v>123</v>
      </c>
      <c r="D751" s="32">
        <f t="shared" si="96"/>
        <v>852.2607415270105</v>
      </c>
      <c r="E751" s="24">
        <f t="shared" si="89"/>
        <v>1052.735499521676</v>
      </c>
      <c r="F751" s="5">
        <f t="shared" si="90"/>
        <v>0.20268058045894577</v>
      </c>
      <c r="G751" s="25">
        <f t="shared" si="91"/>
        <v>691.9560533408963</v>
      </c>
      <c r="H751" s="29">
        <f t="shared" si="92"/>
        <v>0.8422258293638711</v>
      </c>
      <c r="I751" s="26">
        <f t="shared" si="93"/>
        <v>0.6788131916222968</v>
      </c>
    </row>
    <row r="752" spans="1:9" ht="12">
      <c r="A752" s="23">
        <v>739</v>
      </c>
      <c r="B752" s="23">
        <f t="shared" si="94"/>
        <v>7390</v>
      </c>
      <c r="C752" s="24">
        <f t="shared" si="95"/>
        <v>123.16666666666667</v>
      </c>
      <c r="D752" s="32">
        <f t="shared" si="96"/>
        <v>852.9395547186328</v>
      </c>
      <c r="E752" s="24">
        <f t="shared" si="89"/>
        <v>1052.938180102135</v>
      </c>
      <c r="F752" s="5">
        <f t="shared" si="90"/>
        <v>0.20240678019922598</v>
      </c>
      <c r="G752" s="25">
        <f t="shared" si="91"/>
        <v>691.1379782886564</v>
      </c>
      <c r="H752" s="29">
        <f t="shared" si="92"/>
        <v>0.8432227416462212</v>
      </c>
      <c r="I752" s="26">
        <f t="shared" si="93"/>
        <v>0.6778029257108357</v>
      </c>
    </row>
    <row r="753" spans="1:9" ht="12">
      <c r="A753" s="23">
        <v>740</v>
      </c>
      <c r="B753" s="23">
        <f t="shared" si="94"/>
        <v>7400</v>
      </c>
      <c r="C753" s="24">
        <f t="shared" si="95"/>
        <v>123.33333333333333</v>
      </c>
      <c r="D753" s="32">
        <f t="shared" si="96"/>
        <v>853.6173576443437</v>
      </c>
      <c r="E753" s="24">
        <f t="shared" si="89"/>
        <v>1053.1405868823342</v>
      </c>
      <c r="F753" s="5">
        <f t="shared" si="90"/>
        <v>0.20213371869272123</v>
      </c>
      <c r="G753" s="25">
        <f t="shared" si="91"/>
        <v>690.3301583262592</v>
      </c>
      <c r="H753" s="29">
        <f t="shared" si="92"/>
        <v>0.8442094755375824</v>
      </c>
      <c r="I753" s="26">
        <f t="shared" si="93"/>
        <v>0.6767855146238945</v>
      </c>
    </row>
    <row r="754" spans="1:9" ht="12">
      <c r="A754" s="23">
        <v>741</v>
      </c>
      <c r="B754" s="23">
        <f t="shared" si="94"/>
        <v>7410</v>
      </c>
      <c r="C754" s="24">
        <f t="shared" si="95"/>
        <v>123.5</v>
      </c>
      <c r="D754" s="32">
        <f t="shared" si="96"/>
        <v>854.2941431589676</v>
      </c>
      <c r="E754" s="24">
        <f t="shared" si="89"/>
        <v>1053.342720601027</v>
      </c>
      <c r="F754" s="5">
        <f t="shared" si="90"/>
        <v>0.20186139295356043</v>
      </c>
      <c r="G754" s="25">
        <f t="shared" si="91"/>
        <v>689.5324128415738</v>
      </c>
      <c r="H754" s="29">
        <f t="shared" si="92"/>
        <v>0.8451861726220069</v>
      </c>
      <c r="I754" s="26">
        <f t="shared" si="93"/>
        <v>0.6757611389641073</v>
      </c>
    </row>
    <row r="755" spans="1:9" ht="12">
      <c r="A755" s="23">
        <v>742</v>
      </c>
      <c r="B755" s="23">
        <f t="shared" si="94"/>
        <v>7420</v>
      </c>
      <c r="C755" s="24">
        <f t="shared" si="95"/>
        <v>123.66666666666667</v>
      </c>
      <c r="D755" s="32">
        <f t="shared" si="96"/>
        <v>854.9699042979317</v>
      </c>
      <c r="E755" s="24">
        <f t="shared" si="89"/>
        <v>1053.5445819939805</v>
      </c>
      <c r="F755" s="5">
        <f t="shared" si="90"/>
        <v>0.20158980001201598</v>
      </c>
      <c r="G755" s="25">
        <f t="shared" si="91"/>
        <v>688.744565271051</v>
      </c>
      <c r="H755" s="29">
        <f t="shared" si="92"/>
        <v>0.8461529720804938</v>
      </c>
      <c r="I755" s="26">
        <f t="shared" si="93"/>
        <v>0.6747299759156495</v>
      </c>
    </row>
    <row r="756" spans="1:9" ht="12">
      <c r="A756" s="23">
        <v>743</v>
      </c>
      <c r="B756" s="23">
        <f t="shared" si="94"/>
        <v>7430</v>
      </c>
      <c r="C756" s="24">
        <f t="shared" si="95"/>
        <v>123.83333333333333</v>
      </c>
      <c r="D756" s="32">
        <f t="shared" si="96"/>
        <v>855.6446342738474</v>
      </c>
      <c r="E756" s="24">
        <f t="shared" si="89"/>
        <v>1053.7461717939925</v>
      </c>
      <c r="F756" s="5">
        <f t="shared" si="90"/>
        <v>0.20131893691404912</v>
      </c>
      <c r="G756" s="25">
        <f t="shared" si="91"/>
        <v>687.9664429906306</v>
      </c>
      <c r="H756" s="29">
        <f t="shared" si="92"/>
        <v>0.8471100107368527</v>
      </c>
      <c r="I756" s="26">
        <f t="shared" si="93"/>
        <v>0.6736921993134298</v>
      </c>
    </row>
    <row r="757" spans="1:9" ht="12">
      <c r="A757" s="23">
        <v>744</v>
      </c>
      <c r="B757" s="23">
        <f t="shared" si="94"/>
        <v>7440</v>
      </c>
      <c r="C757" s="24">
        <f t="shared" si="95"/>
        <v>124</v>
      </c>
      <c r="D757" s="32">
        <f t="shared" si="96"/>
        <v>856.3183264731608</v>
      </c>
      <c r="E757" s="24">
        <f t="shared" si="89"/>
        <v>1053.9474907309066</v>
      </c>
      <c r="F757" s="5">
        <f t="shared" si="90"/>
        <v>0.2010488007215372</v>
      </c>
      <c r="G757" s="25">
        <f t="shared" si="91"/>
        <v>687.1978772100541</v>
      </c>
      <c r="H757" s="29">
        <f t="shared" si="92"/>
        <v>0.8480574231026755</v>
      </c>
      <c r="I757" s="26">
        <f t="shared" si="93"/>
        <v>0.6726479797107163</v>
      </c>
    </row>
    <row r="758" spans="1:9" ht="12">
      <c r="A758" s="23">
        <v>745</v>
      </c>
      <c r="B758" s="23">
        <f t="shared" si="94"/>
        <v>7450</v>
      </c>
      <c r="C758" s="24">
        <f t="shared" si="95"/>
        <v>124.16666666666667</v>
      </c>
      <c r="D758" s="32">
        <f t="shared" si="96"/>
        <v>856.9909744528716</v>
      </c>
      <c r="E758" s="24">
        <f t="shared" si="89"/>
        <v>1054.148539531628</v>
      </c>
      <c r="F758" s="5">
        <f t="shared" si="90"/>
        <v>0.20077938851272847</v>
      </c>
      <c r="G758" s="25">
        <f t="shared" si="91"/>
        <v>686.4387028704646</v>
      </c>
      <c r="H758" s="29">
        <f t="shared" si="92"/>
        <v>0.848995341421421</v>
      </c>
      <c r="I758" s="26">
        <f t="shared" si="93"/>
        <v>0.6715974844452645</v>
      </c>
    </row>
    <row r="759" spans="1:9" ht="12">
      <c r="A759" s="23">
        <v>746</v>
      </c>
      <c r="B759" s="23">
        <f t="shared" si="94"/>
        <v>7460</v>
      </c>
      <c r="C759" s="24">
        <f t="shared" si="95"/>
        <v>124.33333333333333</v>
      </c>
      <c r="D759" s="32">
        <f t="shared" si="96"/>
        <v>857.6625719373168</v>
      </c>
      <c r="E759" s="24">
        <f t="shared" si="89"/>
        <v>1054.3493189201408</v>
      </c>
      <c r="F759" s="5">
        <f t="shared" si="90"/>
        <v>0.20051069738042315</v>
      </c>
      <c r="G759" s="25">
        <f t="shared" si="91"/>
        <v>685.6887585451748</v>
      </c>
      <c r="H759" s="29">
        <f t="shared" si="92"/>
        <v>0.8499238957116317</v>
      </c>
      <c r="I759" s="26">
        <f t="shared" si="93"/>
        <v>0.6705408777042098</v>
      </c>
    </row>
    <row r="760" spans="1:9" ht="12">
      <c r="A760" s="23">
        <v>747</v>
      </c>
      <c r="B760" s="23">
        <f t="shared" si="94"/>
        <v>7470</v>
      </c>
      <c r="C760" s="24">
        <f t="shared" si="95"/>
        <v>124.5</v>
      </c>
      <c r="D760" s="32">
        <f t="shared" si="96"/>
        <v>858.333112815021</v>
      </c>
      <c r="E760" s="24">
        <f t="shared" si="89"/>
        <v>1054.5498296175213</v>
      </c>
      <c r="F760" s="5">
        <f t="shared" si="90"/>
        <v>0.2002427244340197</v>
      </c>
      <c r="G760" s="25">
        <f t="shared" si="91"/>
        <v>684.9478863434952</v>
      </c>
      <c r="H760" s="29">
        <f t="shared" si="92"/>
        <v>0.8508432138093012</v>
      </c>
      <c r="I760" s="26">
        <f t="shared" si="93"/>
        <v>0.6694783205871956</v>
      </c>
    </row>
    <row r="761" spans="1:9" ht="12">
      <c r="A761" s="23">
        <v>748</v>
      </c>
      <c r="B761" s="23">
        <f t="shared" si="94"/>
        <v>7480</v>
      </c>
      <c r="C761" s="24">
        <f t="shared" si="95"/>
        <v>124.66666666666667</v>
      </c>
      <c r="D761" s="32">
        <f t="shared" si="96"/>
        <v>859.0025911356082</v>
      </c>
      <c r="E761" s="24">
        <f t="shared" si="89"/>
        <v>1054.7500723419553</v>
      </c>
      <c r="F761" s="5">
        <f t="shared" si="90"/>
        <v>0.1999754667981506</v>
      </c>
      <c r="G761" s="25">
        <f t="shared" si="91"/>
        <v>684.2159318175144</v>
      </c>
      <c r="H761" s="29">
        <f t="shared" si="92"/>
        <v>0.851753421409398</v>
      </c>
      <c r="I761" s="26">
        <f t="shared" si="93"/>
        <v>0.6684099711684335</v>
      </c>
    </row>
    <row r="762" spans="1:9" ht="12">
      <c r="A762" s="23">
        <v>749</v>
      </c>
      <c r="B762" s="23">
        <f t="shared" si="94"/>
        <v>7490</v>
      </c>
      <c r="C762" s="24">
        <f t="shared" si="95"/>
        <v>124.83333333333333</v>
      </c>
      <c r="D762" s="32">
        <f t="shared" si="96"/>
        <v>859.6710011067767</v>
      </c>
      <c r="E762" s="24">
        <f t="shared" si="89"/>
        <v>1054.9500478087534</v>
      </c>
      <c r="F762" s="5">
        <f t="shared" si="90"/>
        <v>0.19970892161154552</v>
      </c>
      <c r="G762" s="25">
        <f t="shared" si="91"/>
        <v>683.4927438717307</v>
      </c>
      <c r="H762" s="29">
        <f t="shared" si="92"/>
        <v>0.852654642106569</v>
      </c>
      <c r="I762" s="26">
        <f t="shared" si="93"/>
        <v>0.6673359845573897</v>
      </c>
    </row>
    <row r="763" spans="1:9" ht="12">
      <c r="A763" s="23">
        <v>750</v>
      </c>
      <c r="B763" s="23">
        <f t="shared" si="94"/>
        <v>7500</v>
      </c>
      <c r="C763" s="24">
        <f t="shared" si="95"/>
        <v>125</v>
      </c>
      <c r="D763" s="32">
        <f t="shared" si="96"/>
        <v>860.3383370913341</v>
      </c>
      <c r="E763" s="24">
        <f t="shared" si="89"/>
        <v>1055.149756730365</v>
      </c>
      <c r="F763" s="5">
        <f t="shared" si="90"/>
        <v>0.19944308602998717</v>
      </c>
      <c r="G763" s="25">
        <f t="shared" si="91"/>
        <v>682.778174675434</v>
      </c>
      <c r="H763" s="29">
        <f t="shared" si="92"/>
        <v>0.8535469974350305</v>
      </c>
      <c r="I763" s="26">
        <f t="shared" si="93"/>
        <v>0.66625651295778</v>
      </c>
    </row>
    <row r="764" spans="1:9" ht="12">
      <c r="A764" s="23">
        <v>751</v>
      </c>
      <c r="B764" s="23">
        <f t="shared" si="94"/>
        <v>7510</v>
      </c>
      <c r="C764" s="24">
        <f t="shared" si="95"/>
        <v>125.16666666666667</v>
      </c>
      <c r="D764" s="32">
        <f t="shared" si="96"/>
        <v>861.0045936042919</v>
      </c>
      <c r="E764" s="24">
        <f t="shared" si="89"/>
        <v>1055.349199816395</v>
      </c>
      <c r="F764" s="5">
        <f t="shared" si="90"/>
        <v>0.1991779572233554</v>
      </c>
      <c r="G764" s="25">
        <f t="shared" si="91"/>
        <v>682.0720795777457</v>
      </c>
      <c r="H764" s="29">
        <f t="shared" si="92"/>
        <v>0.8544306069076663</v>
      </c>
      <c r="I764" s="26">
        <f t="shared" si="93"/>
        <v>0.6651717057258152</v>
      </c>
    </row>
    <row r="765" spans="1:9" ht="12">
      <c r="A765" s="23">
        <v>752</v>
      </c>
      <c r="B765" s="23">
        <f t="shared" si="94"/>
        <v>7520</v>
      </c>
      <c r="C765" s="24">
        <f t="shared" si="95"/>
        <v>125.33333333333333</v>
      </c>
      <c r="D765" s="32">
        <f t="shared" si="96"/>
        <v>861.6697653100177</v>
      </c>
      <c r="E765" s="24">
        <f t="shared" si="89"/>
        <v>1055.5483777736183</v>
      </c>
      <c r="F765" s="5">
        <f t="shared" si="90"/>
        <v>0.19891353237676412</v>
      </c>
      <c r="G765" s="25">
        <f t="shared" si="91"/>
        <v>681.3743170252242</v>
      </c>
      <c r="H765" s="29">
        <f t="shared" si="92"/>
        <v>0.8553055880543455</v>
      </c>
      <c r="I765" s="26">
        <f t="shared" si="93"/>
        <v>0.6640817094268083</v>
      </c>
    </row>
    <row r="766" spans="1:9" ht="12">
      <c r="A766" s="23">
        <v>753</v>
      </c>
      <c r="B766" s="23">
        <f t="shared" si="94"/>
        <v>7530</v>
      </c>
      <c r="C766" s="24">
        <f t="shared" si="95"/>
        <v>125.5</v>
      </c>
      <c r="D766" s="32">
        <f t="shared" si="96"/>
        <v>862.3338470194445</v>
      </c>
      <c r="E766" s="24">
        <f t="shared" si="89"/>
        <v>1055.747291305995</v>
      </c>
      <c r="F766" s="5">
        <f t="shared" si="90"/>
        <v>0.1986498086901065</v>
      </c>
      <c r="G766" s="25">
        <f t="shared" si="91"/>
        <v>680.6847484819482</v>
      </c>
      <c r="H766" s="29">
        <f t="shared" si="92"/>
        <v>0.8561720564594709</v>
      </c>
      <c r="I766" s="26">
        <f t="shared" si="93"/>
        <v>0.6629866678906945</v>
      </c>
    </row>
    <row r="767" spans="1:9" ht="12">
      <c r="A767" s="23">
        <v>754</v>
      </c>
      <c r="B767" s="23">
        <f t="shared" si="94"/>
        <v>7540</v>
      </c>
      <c r="C767" s="24">
        <f t="shared" si="95"/>
        <v>125.66666666666667</v>
      </c>
      <c r="D767" s="32">
        <f t="shared" si="96"/>
        <v>862.9968336873352</v>
      </c>
      <c r="E767" s="24">
        <f t="shared" si="89"/>
        <v>1055.9459411146852</v>
      </c>
      <c r="F767" s="5">
        <f t="shared" si="90"/>
        <v>0.19838678337828242</v>
      </c>
      <c r="G767" s="25">
        <f t="shared" si="91"/>
        <v>680.0032383519954</v>
      </c>
      <c r="H767" s="29">
        <f t="shared" si="92"/>
        <v>0.8570301257987786</v>
      </c>
      <c r="I767" s="26">
        <f t="shared" si="93"/>
        <v>0.6618867222662821</v>
      </c>
    </row>
    <row r="768" spans="1:9" ht="12">
      <c r="A768" s="23">
        <v>755</v>
      </c>
      <c r="B768" s="23">
        <f t="shared" si="94"/>
        <v>7550</v>
      </c>
      <c r="C768" s="24">
        <f t="shared" si="95"/>
        <v>125.83333333333333</v>
      </c>
      <c r="D768" s="32">
        <f t="shared" si="96"/>
        <v>863.6587204096015</v>
      </c>
      <c r="E768" s="24">
        <f t="shared" si="89"/>
        <v>1056.1443278980635</v>
      </c>
      <c r="F768" s="5">
        <f t="shared" si="90"/>
        <v>0.19812445367051623</v>
      </c>
      <c r="G768" s="25">
        <f t="shared" si="91"/>
        <v>679.3296539042316</v>
      </c>
      <c r="H768" s="29">
        <f t="shared" si="92"/>
        <v>0.8578799078753968</v>
      </c>
      <c r="I768" s="26">
        <f t="shared" si="93"/>
        <v>0.6607820110744096</v>
      </c>
    </row>
    <row r="769" spans="1:9" ht="12">
      <c r="A769" s="23">
        <v>756</v>
      </c>
      <c r="B769" s="23">
        <f t="shared" si="94"/>
        <v>7560</v>
      </c>
      <c r="C769" s="24">
        <f t="shared" si="95"/>
        <v>126</v>
      </c>
      <c r="D769" s="32">
        <f t="shared" si="96"/>
        <v>864.3195024206759</v>
      </c>
      <c r="E769" s="24">
        <f t="shared" si="89"/>
        <v>1056.342452351734</v>
      </c>
      <c r="F769" s="5">
        <f t="shared" si="90"/>
        <v>0.19786281681217588</v>
      </c>
      <c r="G769" s="25">
        <f t="shared" si="91"/>
        <v>678.6638651993377</v>
      </c>
      <c r="H769" s="29">
        <f t="shared" si="92"/>
        <v>0.8587215126551814</v>
      </c>
      <c r="I769" s="26">
        <f t="shared" si="93"/>
        <v>0.6596726702597225</v>
      </c>
    </row>
    <row r="770" spans="1:9" ht="12">
      <c r="A770" s="23">
        <v>757</v>
      </c>
      <c r="B770" s="23">
        <f t="shared" si="94"/>
        <v>7570</v>
      </c>
      <c r="C770" s="24">
        <f t="shared" si="95"/>
        <v>126.16666666666667</v>
      </c>
      <c r="D770" s="32">
        <f t="shared" si="96"/>
        <v>864.9791750909357</v>
      </c>
      <c r="E770" s="24">
        <f t="shared" si="89"/>
        <v>1056.5403151685462</v>
      </c>
      <c r="F770" s="5">
        <f t="shared" si="90"/>
        <v>0.19760187006068008</v>
      </c>
      <c r="G770" s="25">
        <f t="shared" si="91"/>
        <v>678.0057450189929</v>
      </c>
      <c r="H770" s="29">
        <f t="shared" si="92"/>
        <v>0.8595550483013414</v>
      </c>
      <c r="I770" s="26">
        <f t="shared" si="93"/>
        <v>0.6585588332418606</v>
      </c>
    </row>
    <row r="771" spans="1:9" ht="12">
      <c r="A771" s="23">
        <v>758</v>
      </c>
      <c r="B771" s="23">
        <f t="shared" si="94"/>
        <v>7580</v>
      </c>
      <c r="C771" s="24">
        <f t="shared" si="95"/>
        <v>126.33333333333333</v>
      </c>
      <c r="D771" s="32">
        <f t="shared" si="96"/>
        <v>865.6377339241775</v>
      </c>
      <c r="E771" s="24">
        <f t="shared" si="89"/>
        <v>1056.7379170386068</v>
      </c>
      <c r="F771" s="5">
        <f t="shared" si="90"/>
        <v>0.19734161068981848</v>
      </c>
      <c r="G771" s="25">
        <f t="shared" si="91"/>
        <v>677.3551687971479</v>
      </c>
      <c r="H771" s="29">
        <f t="shared" si="92"/>
        <v>0.8603806212083654</v>
      </c>
      <c r="I771" s="26">
        <f t="shared" si="93"/>
        <v>0.6574406309647783</v>
      </c>
    </row>
    <row r="772" spans="1:9" ht="12">
      <c r="A772" s="23">
        <v>759</v>
      </c>
      <c r="B772" s="23">
        <f t="shared" si="94"/>
        <v>7590</v>
      </c>
      <c r="C772" s="24">
        <f t="shared" si="95"/>
        <v>126.5</v>
      </c>
      <c r="D772" s="32">
        <f t="shared" si="96"/>
        <v>866.2951745551422</v>
      </c>
      <c r="E772" s="24">
        <f t="shared" si="89"/>
        <v>1056.9352586492967</v>
      </c>
      <c r="F772" s="5">
        <f t="shared" si="90"/>
        <v>0.19708203598747787</v>
      </c>
      <c r="G772" s="25">
        <f t="shared" si="91"/>
        <v>676.7120145533136</v>
      </c>
      <c r="H772" s="29">
        <f t="shared" si="92"/>
        <v>0.8611983360352675</v>
      </c>
      <c r="I772" s="26">
        <f t="shared" si="93"/>
        <v>0.6563181919455935</v>
      </c>
    </row>
    <row r="773" spans="1:9" ht="12">
      <c r="A773" s="23">
        <v>760</v>
      </c>
      <c r="B773" s="23">
        <f t="shared" si="94"/>
        <v>7600</v>
      </c>
      <c r="C773" s="24">
        <f t="shared" si="95"/>
        <v>126.66666666666667</v>
      </c>
      <c r="D773" s="32">
        <f t="shared" si="96"/>
        <v>866.9514927470879</v>
      </c>
      <c r="E773" s="24">
        <f t="shared" si="89"/>
        <v>1057.1323406852841</v>
      </c>
      <c r="F773" s="5">
        <f t="shared" si="90"/>
        <v>0.1968231432547327</v>
      </c>
      <c r="G773" s="25">
        <f t="shared" si="91"/>
        <v>676.0761628278018</v>
      </c>
      <c r="H773" s="29">
        <f t="shared" si="92"/>
        <v>0.8620082957381588</v>
      </c>
      <c r="I773" s="26">
        <f t="shared" si="93"/>
        <v>0.6551916423222562</v>
      </c>
    </row>
    <row r="774" spans="1:9" ht="12">
      <c r="A774" s="23">
        <v>761</v>
      </c>
      <c r="B774" s="23">
        <f t="shared" si="94"/>
        <v>7610</v>
      </c>
      <c r="C774" s="24">
        <f t="shared" si="95"/>
        <v>126.83333333333333</v>
      </c>
      <c r="D774" s="32">
        <f t="shared" si="96"/>
        <v>867.6066843894101</v>
      </c>
      <c r="E774" s="24">
        <f t="shared" si="89"/>
        <v>1057.3291638285389</v>
      </c>
      <c r="F774" s="5">
        <f t="shared" si="90"/>
        <v>0.1965649298081189</v>
      </c>
      <c r="G774" s="25">
        <f t="shared" si="91"/>
        <v>675.4474966188509</v>
      </c>
      <c r="H774" s="29">
        <f t="shared" si="92"/>
        <v>0.8628106016021656</v>
      </c>
      <c r="I774" s="26">
        <f t="shared" si="93"/>
        <v>0.6540611058999024</v>
      </c>
    </row>
    <row r="775" spans="1:9" ht="12">
      <c r="A775" s="23">
        <v>762</v>
      </c>
      <c r="B775" s="23">
        <f t="shared" si="94"/>
        <v>7620</v>
      </c>
      <c r="C775" s="24">
        <f t="shared" si="95"/>
        <v>127</v>
      </c>
      <c r="D775" s="32">
        <f t="shared" si="96"/>
        <v>868.2607454953101</v>
      </c>
      <c r="E775" s="24">
        <f t="shared" si="89"/>
        <v>1057.525728758347</v>
      </c>
      <c r="F775" s="5">
        <f t="shared" si="90"/>
        <v>0.19630739297713262</v>
      </c>
      <c r="G775" s="25">
        <f t="shared" si="91"/>
        <v>674.8259013215754</v>
      </c>
      <c r="H775" s="29">
        <f t="shared" si="92"/>
        <v>0.8636053532727003</v>
      </c>
      <c r="I775" s="26">
        <f t="shared" si="93"/>
        <v>0.6529267041966396</v>
      </c>
    </row>
    <row r="776" spans="1:9" ht="12">
      <c r="A776" s="23">
        <v>763</v>
      </c>
      <c r="B776" s="23">
        <f t="shared" si="94"/>
        <v>7630</v>
      </c>
      <c r="C776" s="24">
        <f t="shared" si="95"/>
        <v>127.16666666666667</v>
      </c>
      <c r="D776" s="32">
        <f t="shared" si="96"/>
        <v>868.9136721995067</v>
      </c>
      <c r="E776" s="24">
        <f t="shared" si="89"/>
        <v>1057.7220361513241</v>
      </c>
      <c r="F776" s="5">
        <f t="shared" si="90"/>
        <v>0.19605053010650408</v>
      </c>
      <c r="G776" s="25">
        <f t="shared" si="91"/>
        <v>674.2112646686797</v>
      </c>
      <c r="H776" s="29">
        <f t="shared" si="92"/>
        <v>0.8643926487861014</v>
      </c>
      <c r="I776" s="26">
        <f t="shared" si="93"/>
        <v>0.6517885564879126</v>
      </c>
    </row>
    <row r="777" spans="1:9" ht="12">
      <c r="A777" s="23">
        <v>764</v>
      </c>
      <c r="B777" s="23">
        <f t="shared" si="94"/>
        <v>7640</v>
      </c>
      <c r="C777" s="24">
        <f t="shared" si="95"/>
        <v>127.33333333333333</v>
      </c>
      <c r="D777" s="32">
        <f t="shared" si="96"/>
        <v>869.5654607559945</v>
      </c>
      <c r="E777" s="24">
        <f t="shared" si="89"/>
        <v>1057.9180866814306</v>
      </c>
      <c r="F777" s="5">
        <f t="shared" si="90"/>
        <v>0.19579433855346906</v>
      </c>
      <c r="G777" s="25">
        <f t="shared" si="91"/>
        <v>673.603476672877</v>
      </c>
      <c r="H777" s="29">
        <f t="shared" si="92"/>
        <v>0.8651725845996564</v>
      </c>
      <c r="I777" s="26">
        <f t="shared" si="93"/>
        <v>0.6506467798503724</v>
      </c>
    </row>
    <row r="778" spans="1:9" ht="12">
      <c r="A778" s="23">
        <v>765</v>
      </c>
      <c r="B778" s="23">
        <f t="shared" si="94"/>
        <v>7650</v>
      </c>
      <c r="C778" s="24">
        <f t="shared" si="95"/>
        <v>127.5</v>
      </c>
      <c r="D778" s="32">
        <f t="shared" si="96"/>
        <v>870.2161075358449</v>
      </c>
      <c r="E778" s="24">
        <f t="shared" si="89"/>
        <v>1058.113881019984</v>
      </c>
      <c r="F778" s="5">
        <f t="shared" si="90"/>
        <v>0.19553881568981524</v>
      </c>
      <c r="G778" s="25">
        <f t="shared" si="91"/>
        <v>673.0024295709587</v>
      </c>
      <c r="H778" s="29">
        <f t="shared" si="92"/>
        <v>0.8659452556210141</v>
      </c>
      <c r="I778" s="26">
        <f t="shared" si="93"/>
        <v>0.6495014892043652</v>
      </c>
    </row>
    <row r="779" spans="1:9" ht="12">
      <c r="A779" s="23">
        <v>766</v>
      </c>
      <c r="B779" s="23">
        <f t="shared" si="94"/>
        <v>7660</v>
      </c>
      <c r="C779" s="24">
        <f t="shared" si="95"/>
        <v>127.66666666666667</v>
      </c>
      <c r="D779" s="32">
        <f t="shared" si="96"/>
        <v>870.8656090250493</v>
      </c>
      <c r="E779" s="24">
        <f t="shared" si="89"/>
        <v>1058.309419835674</v>
      </c>
      <c r="F779" s="5">
        <f t="shared" si="90"/>
        <v>0.19528395890142747</v>
      </c>
      <c r="G779" s="25">
        <f t="shared" si="91"/>
        <v>672.4080177694613</v>
      </c>
      <c r="H779" s="29">
        <f t="shared" si="92"/>
        <v>0.8667107552370054</v>
      </c>
      <c r="I779" s="26">
        <f t="shared" si="93"/>
        <v>0.6483527973557417</v>
      </c>
    </row>
    <row r="780" spans="1:9" ht="12">
      <c r="A780" s="23">
        <v>767</v>
      </c>
      <c r="B780" s="23">
        <f t="shared" si="94"/>
        <v>7670</v>
      </c>
      <c r="C780" s="24">
        <f t="shared" si="95"/>
        <v>127.83333333333333</v>
      </c>
      <c r="D780" s="32">
        <f t="shared" si="96"/>
        <v>871.513961822405</v>
      </c>
      <c r="E780" s="24">
        <f t="shared" si="89"/>
        <v>1058.5047037945753</v>
      </c>
      <c r="F780" s="5">
        <f t="shared" si="90"/>
        <v>0.1950297655862414</v>
      </c>
      <c r="G780" s="25">
        <f t="shared" si="91"/>
        <v>671.8201377918774</v>
      </c>
      <c r="H780" s="29">
        <f t="shared" si="92"/>
        <v>0.867469175341879</v>
      </c>
      <c r="I780" s="26">
        <f t="shared" si="93"/>
        <v>0.6472008150369122</v>
      </c>
    </row>
    <row r="781" spans="1:9" ht="12">
      <c r="A781" s="23">
        <v>768</v>
      </c>
      <c r="B781" s="23">
        <f t="shared" si="94"/>
        <v>7680</v>
      </c>
      <c r="C781" s="24">
        <f t="shared" si="95"/>
        <v>128</v>
      </c>
      <c r="D781" s="32">
        <f t="shared" si="96"/>
        <v>872.161162637442</v>
      </c>
      <c r="E781" s="24">
        <f aca="true" t="shared" si="97" ref="E781:E844">20+345*LOG(8*(B781)/60+1)</f>
        <v>1058.6997335601616</v>
      </c>
      <c r="F781" s="5">
        <f aca="true" t="shared" si="98" ref="F781:F844">20+345*LOG(8*(B781+delta_t_p)/60+1)-E781</f>
        <v>0.19477623315833625</v>
      </c>
      <c r="G781" s="25">
        <f aca="true" t="shared" si="99" ref="G781:G844">IF(steel_p&lt;&gt;1,IF(D781&lt;600,425+0.773*D781-0.00169*D781^2+0.00000222*D781^3,IF(D781&lt;735,666+13002/(738-D781),IF(D781&lt;900,545+17820/(D781-731),650))),450+0.28*D781-0.000291*D781^2+0.000000134*D781^3)</f>
        <v>671.2386882273621</v>
      </c>
      <c r="H781" s="29">
        <f aca="true" t="shared" si="100" ref="H781:H844">(ro_p*c_p)/(7850*G781)*dp*fatt_sez_prot</f>
        <v>0.8682206063649699</v>
      </c>
      <c r="I781" s="26">
        <f aca="true" t="shared" si="101" ref="I781:I844">lam_p/dp*fatt_sez_prot/(7850*G781)*(E781-D781)/(1+H781/3)*delta_t_p-(EXP(H781/10)-1)*F781</f>
        <v>0.6460456509464667</v>
      </c>
    </row>
    <row r="782" spans="1:9" ht="12">
      <c r="A782" s="23">
        <v>769</v>
      </c>
      <c r="B782" s="23">
        <f aca="true" t="shared" si="102" ref="B782:B845">B781+delta_t_p</f>
        <v>7690</v>
      </c>
      <c r="C782" s="24">
        <f aca="true" t="shared" si="103" ref="C782:C845">B782/60</f>
        <v>128.16666666666666</v>
      </c>
      <c r="D782" s="32">
        <f t="shared" si="96"/>
        <v>872.8072082883884</v>
      </c>
      <c r="E782" s="24">
        <f t="shared" si="97"/>
        <v>1058.89450979332</v>
      </c>
      <c r="F782" s="5">
        <f t="shared" si="98"/>
        <v>0.194523359042023</v>
      </c>
      <c r="G782" s="25">
        <f t="shared" si="99"/>
        <v>670.6635696808873</v>
      </c>
      <c r="H782" s="29">
        <f t="shared" si="100"/>
        <v>0.8689651372978036</v>
      </c>
      <c r="I782" s="26">
        <f t="shared" si="101"/>
        <v>0.6448874117888626</v>
      </c>
    </row>
    <row r="783" spans="1:9" ht="12">
      <c r="A783" s="23">
        <v>770</v>
      </c>
      <c r="B783" s="23">
        <f t="shared" si="102"/>
        <v>7700</v>
      </c>
      <c r="C783" s="24">
        <f t="shared" si="103"/>
        <v>128.33333333333334</v>
      </c>
      <c r="D783" s="32">
        <f aca="true" t="shared" si="104" ref="D783:D846">D782+IF(AND(I782&lt;0,F782&gt;0),0,I782)</f>
        <v>873.4520957001773</v>
      </c>
      <c r="E783" s="24">
        <f t="shared" si="97"/>
        <v>1059.089033152362</v>
      </c>
      <c r="F783" s="5">
        <f t="shared" si="98"/>
        <v>0.19427114067752882</v>
      </c>
      <c r="G783" s="25">
        <f t="shared" si="99"/>
        <v>670.0946847247949</v>
      </c>
      <c r="H783" s="29">
        <f t="shared" si="100"/>
        <v>0.8697028557206569</v>
      </c>
      <c r="I783" s="26">
        <f t="shared" si="101"/>
        <v>0.6437262023122026</v>
      </c>
    </row>
    <row r="784" spans="1:9" ht="12">
      <c r="A784" s="23">
        <v>771</v>
      </c>
      <c r="B784" s="23">
        <f t="shared" si="102"/>
        <v>7710</v>
      </c>
      <c r="C784" s="24">
        <f t="shared" si="103"/>
        <v>128.5</v>
      </c>
      <c r="D784" s="32">
        <f t="shared" si="104"/>
        <v>874.0958219024895</v>
      </c>
      <c r="E784" s="24">
        <f t="shared" si="97"/>
        <v>1059.2833042930395</v>
      </c>
      <c r="F784" s="5">
        <f t="shared" si="98"/>
        <v>0.19401957551713167</v>
      </c>
      <c r="G784" s="25">
        <f t="shared" si="99"/>
        <v>669.5319378517087</v>
      </c>
      <c r="H784" s="29">
        <f t="shared" si="100"/>
        <v>0.8704338478285786</v>
      </c>
      <c r="I784" s="26">
        <f t="shared" si="101"/>
        <v>0.6425621253460875</v>
      </c>
    </row>
    <row r="785" spans="1:9" ht="12">
      <c r="A785" s="23">
        <v>772</v>
      </c>
      <c r="B785" s="23">
        <f t="shared" si="102"/>
        <v>7720</v>
      </c>
      <c r="C785" s="24">
        <f t="shared" si="103"/>
        <v>128.66666666666666</v>
      </c>
      <c r="D785" s="32">
        <f t="shared" si="104"/>
        <v>874.7383840278357</v>
      </c>
      <c r="E785" s="24">
        <f t="shared" si="97"/>
        <v>1059.4773238685566</v>
      </c>
      <c r="F785" s="5">
        <f t="shared" si="98"/>
        <v>0.19376866102697932</v>
      </c>
      <c r="G785" s="25">
        <f t="shared" si="99"/>
        <v>668.975235428757</v>
      </c>
      <c r="H785" s="29">
        <f t="shared" si="100"/>
        <v>0.8711581984568865</v>
      </c>
      <c r="I785" s="26">
        <f t="shared" si="101"/>
        <v>0.6413952818381417</v>
      </c>
    </row>
    <row r="786" spans="1:9" ht="12">
      <c r="A786" s="23">
        <v>773</v>
      </c>
      <c r="B786" s="23">
        <f t="shared" si="102"/>
        <v>7730</v>
      </c>
      <c r="C786" s="24">
        <f t="shared" si="103"/>
        <v>128.83333333333334</v>
      </c>
      <c r="D786" s="32">
        <f t="shared" si="104"/>
        <v>875.3797793096738</v>
      </c>
      <c r="E786" s="24">
        <f t="shared" si="97"/>
        <v>1059.6710925295836</v>
      </c>
      <c r="F786" s="5">
        <f t="shared" si="98"/>
        <v>0.1935183946854977</v>
      </c>
      <c r="G786" s="25">
        <f t="shared" si="99"/>
        <v>668.4244856530682</v>
      </c>
      <c r="H786" s="29">
        <f t="shared" si="100"/>
        <v>0.8718759911061499</v>
      </c>
      <c r="I786" s="26">
        <f t="shared" si="101"/>
        <v>0.640225770890075</v>
      </c>
    </row>
    <row r="787" spans="1:9" ht="12">
      <c r="A787" s="23">
        <v>774</v>
      </c>
      <c r="B787" s="23">
        <f t="shared" si="102"/>
        <v>7740</v>
      </c>
      <c r="C787" s="24">
        <f t="shared" si="103"/>
        <v>129</v>
      </c>
      <c r="D787" s="32">
        <f t="shared" si="104"/>
        <v>876.0200050805639</v>
      </c>
      <c r="E787" s="24">
        <f t="shared" si="97"/>
        <v>1059.864610924269</v>
      </c>
      <c r="F787" s="5">
        <f t="shared" si="98"/>
        <v>0.1932687739845278</v>
      </c>
      <c r="G787" s="25">
        <f t="shared" si="99"/>
        <v>667.8795985084978</v>
      </c>
      <c r="H787" s="29">
        <f t="shared" si="100"/>
        <v>0.8725873079666655</v>
      </c>
      <c r="I787" s="26">
        <f t="shared" si="101"/>
        <v>0.6390536897927338</v>
      </c>
    </row>
    <row r="788" spans="1:9" ht="12">
      <c r="A788" s="23">
        <v>775</v>
      </c>
      <c r="B788" s="23">
        <f t="shared" si="102"/>
        <v>7750</v>
      </c>
      <c r="C788" s="24">
        <f t="shared" si="103"/>
        <v>129.16666666666666</v>
      </c>
      <c r="D788" s="32">
        <f t="shared" si="104"/>
        <v>876.6590587703566</v>
      </c>
      <c r="E788" s="24">
        <f t="shared" si="97"/>
        <v>1060.0578796982536</v>
      </c>
      <c r="F788" s="5">
        <f t="shared" si="98"/>
        <v>0.19301979642909828</v>
      </c>
      <c r="G788" s="25">
        <f t="shared" si="99"/>
        <v>667.3404857235463</v>
      </c>
      <c r="H788" s="29">
        <f t="shared" si="100"/>
        <v>0.8732922299424409</v>
      </c>
      <c r="I788" s="26">
        <f t="shared" si="101"/>
        <v>0.6378791340605316</v>
      </c>
    </row>
    <row r="789" spans="1:9" ht="12">
      <c r="A789" s="23">
        <v>776</v>
      </c>
      <c r="B789" s="23">
        <f t="shared" si="102"/>
        <v>7760</v>
      </c>
      <c r="C789" s="24">
        <f t="shared" si="103"/>
        <v>129.33333333333334</v>
      </c>
      <c r="D789" s="32">
        <f t="shared" si="104"/>
        <v>877.2969379044172</v>
      </c>
      <c r="E789" s="24">
        <f t="shared" si="97"/>
        <v>1060.2508994946827</v>
      </c>
      <c r="F789" s="5">
        <f t="shared" si="98"/>
        <v>0.1927714595362886</v>
      </c>
      <c r="G789" s="25">
        <f t="shared" si="99"/>
        <v>666.8070607304348</v>
      </c>
      <c r="H789" s="29">
        <f t="shared" si="100"/>
        <v>0.8739908366746957</v>
      </c>
      <c r="I789" s="26">
        <f t="shared" si="101"/>
        <v>0.6367021974652424</v>
      </c>
    </row>
    <row r="790" spans="1:9" ht="12">
      <c r="A790" s="23">
        <v>777</v>
      </c>
      <c r="B790" s="23">
        <f t="shared" si="102"/>
        <v>7770</v>
      </c>
      <c r="C790" s="24">
        <f t="shared" si="103"/>
        <v>129.5</v>
      </c>
      <c r="D790" s="32">
        <f t="shared" si="104"/>
        <v>877.9336401018825</v>
      </c>
      <c r="E790" s="24">
        <f t="shared" si="97"/>
        <v>1060.443670954219</v>
      </c>
      <c r="F790" s="5">
        <f t="shared" si="98"/>
        <v>0.19252376083750278</v>
      </c>
      <c r="G790" s="25">
        <f t="shared" si="99"/>
        <v>666.279238625299</v>
      </c>
      <c r="H790" s="29">
        <f t="shared" si="100"/>
        <v>0.8746832065648861</v>
      </c>
      <c r="I790" s="26">
        <f t="shared" si="101"/>
        <v>0.6355229720687636</v>
      </c>
    </row>
    <row r="791" spans="1:9" ht="12">
      <c r="A791" s="23">
        <v>778</v>
      </c>
      <c r="B791" s="23">
        <f t="shared" si="102"/>
        <v>7780</v>
      </c>
      <c r="C791" s="24">
        <f t="shared" si="103"/>
        <v>129.66666666666666</v>
      </c>
      <c r="D791" s="32">
        <f t="shared" si="104"/>
        <v>878.5691630739512</v>
      </c>
      <c r="E791" s="24">
        <f t="shared" si="97"/>
        <v>1060.6361947150565</v>
      </c>
      <c r="F791" s="5">
        <f t="shared" si="98"/>
        <v>0.192276697874604</v>
      </c>
      <c r="G791" s="25">
        <f t="shared" si="99"/>
        <v>665.7569361294668</v>
      </c>
      <c r="H791" s="29">
        <f t="shared" si="100"/>
        <v>0.8753694167972681</v>
      </c>
      <c r="I791" s="26">
        <f t="shared" si="101"/>
        <v>0.6343415482557581</v>
      </c>
    </row>
    <row r="792" spans="1:9" ht="12">
      <c r="A792" s="23">
        <v>779</v>
      </c>
      <c r="B792" s="23">
        <f t="shared" si="102"/>
        <v>7790</v>
      </c>
      <c r="C792" s="24">
        <f t="shared" si="103"/>
        <v>129.83333333333334</v>
      </c>
      <c r="D792" s="32">
        <f t="shared" si="104"/>
        <v>879.203504622207</v>
      </c>
      <c r="E792" s="24">
        <f t="shared" si="97"/>
        <v>1060.828471412931</v>
      </c>
      <c r="F792" s="5">
        <f t="shared" si="98"/>
        <v>0.19203026820378</v>
      </c>
      <c r="G792" s="25">
        <f t="shared" si="99"/>
        <v>665.2400715517886</v>
      </c>
      <c r="H792" s="29">
        <f t="shared" si="100"/>
        <v>0.876049543361006</v>
      </c>
      <c r="I792" s="26">
        <f t="shared" si="101"/>
        <v>0.6331580147648963</v>
      </c>
    </row>
    <row r="793" spans="1:9" ht="12">
      <c r="A793" s="23">
        <v>780</v>
      </c>
      <c r="B793" s="23">
        <f t="shared" si="102"/>
        <v>7800</v>
      </c>
      <c r="C793" s="24">
        <f t="shared" si="103"/>
        <v>130</v>
      </c>
      <c r="D793" s="32">
        <f t="shared" si="104"/>
        <v>879.8366626369719</v>
      </c>
      <c r="E793" s="24">
        <f t="shared" si="97"/>
        <v>1061.0205016811349</v>
      </c>
      <c r="F793" s="5">
        <f t="shared" si="98"/>
        <v>0.1917844693934967</v>
      </c>
      <c r="G793" s="25">
        <f t="shared" si="99"/>
        <v>664.7285647519848</v>
      </c>
      <c r="H793" s="29">
        <f t="shared" si="100"/>
        <v>0.8767236610718365</v>
      </c>
      <c r="I793" s="26">
        <f t="shared" si="101"/>
        <v>0.6319724587199912</v>
      </c>
    </row>
    <row r="794" spans="1:9" ht="12">
      <c r="A794" s="23">
        <v>781</v>
      </c>
      <c r="B794" s="23">
        <f t="shared" si="102"/>
        <v>7810</v>
      </c>
      <c r="C794" s="24">
        <f t="shared" si="103"/>
        <v>130.16666666666666</v>
      </c>
      <c r="D794" s="32">
        <f t="shared" si="104"/>
        <v>880.468635095692</v>
      </c>
      <c r="E794" s="24">
        <f t="shared" si="97"/>
        <v>1061.2122861505284</v>
      </c>
      <c r="F794" s="5">
        <f t="shared" si="98"/>
        <v>0.19153929902381606</v>
      </c>
      <c r="G794" s="25">
        <f t="shared" si="99"/>
        <v>664.2223371049811</v>
      </c>
      <c r="H794" s="29">
        <f t="shared" si="100"/>
        <v>0.8773918435932965</v>
      </c>
      <c r="I794" s="26">
        <f t="shared" si="101"/>
        <v>0.6307849656603562</v>
      </c>
    </row>
    <row r="795" spans="1:9" ht="12">
      <c r="A795" s="23">
        <v>782</v>
      </c>
      <c r="B795" s="23">
        <f t="shared" si="102"/>
        <v>7820</v>
      </c>
      <c r="C795" s="24">
        <f t="shared" si="103"/>
        <v>130.33333333333334</v>
      </c>
      <c r="D795" s="32">
        <f t="shared" si="104"/>
        <v>881.0994200613524</v>
      </c>
      <c r="E795" s="24">
        <f t="shared" si="97"/>
        <v>1061.4038254495522</v>
      </c>
      <c r="F795" s="5">
        <f t="shared" si="98"/>
        <v>0.19129475468798773</v>
      </c>
      <c r="G795" s="25">
        <f t="shared" si="99"/>
        <v>663.7213114662013</v>
      </c>
      <c r="H795" s="29">
        <f t="shared" si="100"/>
        <v>0.8780541634575258</v>
      </c>
      <c r="I795" s="26">
        <f t="shared" si="101"/>
        <v>0.629595619570316</v>
      </c>
    </row>
    <row r="796" spans="1:9" ht="12">
      <c r="A796" s="23">
        <v>783</v>
      </c>
      <c r="B796" s="23">
        <f t="shared" si="102"/>
        <v>7830</v>
      </c>
      <c r="C796" s="24">
        <f t="shared" si="103"/>
        <v>130.5</v>
      </c>
      <c r="D796" s="32">
        <f t="shared" si="104"/>
        <v>881.7290156809227</v>
      </c>
      <c r="E796" s="24">
        <f t="shared" si="97"/>
        <v>1061.5951202042402</v>
      </c>
      <c r="F796" s="5">
        <f t="shared" si="98"/>
        <v>0.19105083399085743</v>
      </c>
      <c r="G796" s="25">
        <f t="shared" si="99"/>
        <v>663.2254121377867</v>
      </c>
      <c r="H796" s="29">
        <f t="shared" si="100"/>
        <v>0.8787106920856536</v>
      </c>
      <c r="I796" s="26">
        <f t="shared" si="101"/>
        <v>0.6284045029084016</v>
      </c>
    </row>
    <row r="797" spans="1:9" ht="12">
      <c r="A797" s="23">
        <v>784</v>
      </c>
      <c r="B797" s="23">
        <f t="shared" si="102"/>
        <v>7840</v>
      </c>
      <c r="C797" s="24">
        <f t="shared" si="103"/>
        <v>130.66666666666666</v>
      </c>
      <c r="D797" s="32">
        <f t="shared" si="104"/>
        <v>882.3574201838311</v>
      </c>
      <c r="E797" s="24">
        <f t="shared" si="97"/>
        <v>1061.786171038231</v>
      </c>
      <c r="F797" s="5">
        <f t="shared" si="98"/>
        <v>0.1908075345504585</v>
      </c>
      <c r="G797" s="25">
        <f t="shared" si="99"/>
        <v>662.7345648357161</v>
      </c>
      <c r="H797" s="29">
        <f t="shared" si="100"/>
        <v>0.8793614998077735</v>
      </c>
      <c r="I797" s="26">
        <f t="shared" si="101"/>
        <v>0.6272116966356406</v>
      </c>
    </row>
    <row r="798" spans="1:9" ht="12">
      <c r="A798" s="23">
        <v>785</v>
      </c>
      <c r="B798" s="23">
        <f t="shared" si="102"/>
        <v>7850</v>
      </c>
      <c r="C798" s="24">
        <f t="shared" si="103"/>
        <v>130.83333333333334</v>
      </c>
      <c r="D798" s="32">
        <f t="shared" si="104"/>
        <v>882.9846318804667</v>
      </c>
      <c r="E798" s="24">
        <f t="shared" si="97"/>
        <v>1061.9769785727815</v>
      </c>
      <c r="F798" s="5">
        <f t="shared" si="98"/>
        <v>0.19056485399596568</v>
      </c>
      <c r="G798" s="25">
        <f t="shared" si="99"/>
        <v>662.2486966577984</v>
      </c>
      <c r="H798" s="29">
        <f t="shared" si="100"/>
        <v>0.8800066558825212</v>
      </c>
      <c r="I798" s="26">
        <f t="shared" si="101"/>
        <v>0.6260172802435994</v>
      </c>
    </row>
    <row r="799" spans="1:9" ht="12">
      <c r="A799" s="23">
        <v>786</v>
      </c>
      <c r="B799" s="23">
        <f t="shared" si="102"/>
        <v>7860</v>
      </c>
      <c r="C799" s="24">
        <f t="shared" si="103"/>
        <v>131</v>
      </c>
      <c r="D799" s="32">
        <f t="shared" si="104"/>
        <v>883.6106491607103</v>
      </c>
      <c r="E799" s="24">
        <f t="shared" si="97"/>
        <v>1062.1675434267775</v>
      </c>
      <c r="F799" s="5">
        <f t="shared" si="98"/>
        <v>0.19032278996883178</v>
      </c>
      <c r="G799" s="25">
        <f t="shared" si="99"/>
        <v>661.7677360525098</v>
      </c>
      <c r="H799" s="29">
        <f t="shared" si="100"/>
        <v>0.8806462285162612</v>
      </c>
      <c r="I799" s="26">
        <f t="shared" si="101"/>
        <v>0.6248213317815471</v>
      </c>
    </row>
    <row r="800" spans="1:9" ht="12">
      <c r="A800" s="23">
        <v>787</v>
      </c>
      <c r="B800" s="23">
        <f t="shared" si="102"/>
        <v>7870</v>
      </c>
      <c r="C800" s="24">
        <f t="shared" si="103"/>
        <v>131.16666666666666</v>
      </c>
      <c r="D800" s="32">
        <f t="shared" si="104"/>
        <v>884.2354704924918</v>
      </c>
      <c r="E800" s="24">
        <f t="shared" si="97"/>
        <v>1062.3578662167463</v>
      </c>
      <c r="F800" s="5">
        <f t="shared" si="98"/>
        <v>0.19008134012301525</v>
      </c>
      <c r="G800" s="25">
        <f t="shared" si="99"/>
        <v>661.2916127886535</v>
      </c>
      <c r="H800" s="29">
        <f t="shared" si="100"/>
        <v>0.8812802848818875</v>
      </c>
      <c r="I800" s="26">
        <f t="shared" si="101"/>
        <v>0.623623927883145</v>
      </c>
    </row>
    <row r="801" spans="1:9" ht="12">
      <c r="A801" s="23">
        <v>788</v>
      </c>
      <c r="B801" s="23">
        <f t="shared" si="102"/>
        <v>7880</v>
      </c>
      <c r="C801" s="24">
        <f t="shared" si="103"/>
        <v>131.33333333333334</v>
      </c>
      <c r="D801" s="32">
        <f t="shared" si="104"/>
        <v>884.859094420375</v>
      </c>
      <c r="E801" s="24">
        <f t="shared" si="97"/>
        <v>1062.5479475568693</v>
      </c>
      <c r="F801" s="5">
        <f t="shared" si="98"/>
        <v>0.1898405021236158</v>
      </c>
      <c r="G801" s="25">
        <f t="shared" si="99"/>
        <v>660.8202579258141</v>
      </c>
      <c r="H801" s="29">
        <f t="shared" si="100"/>
        <v>0.8819088911372518</v>
      </c>
      <c r="I801" s="26">
        <f t="shared" si="101"/>
        <v>0.6224251437927318</v>
      </c>
    </row>
    <row r="802" spans="1:9" ht="12">
      <c r="A802" s="23">
        <v>789</v>
      </c>
      <c r="B802" s="23">
        <f t="shared" si="102"/>
        <v>7890</v>
      </c>
      <c r="C802" s="24">
        <f t="shared" si="103"/>
        <v>131.5</v>
      </c>
      <c r="D802" s="32">
        <f t="shared" si="104"/>
        <v>885.4815195641677</v>
      </c>
      <c r="E802" s="24">
        <f t="shared" si="97"/>
        <v>1062.737788058993</v>
      </c>
      <c r="F802" s="5">
        <f t="shared" si="98"/>
        <v>0.18960027364801135</v>
      </c>
      <c r="G802" s="25">
        <f t="shared" si="99"/>
        <v>660.3536037855844</v>
      </c>
      <c r="H802" s="29">
        <f t="shared" si="100"/>
        <v>0.8825321124432239</v>
      </c>
      <c r="I802" s="26">
        <f t="shared" si="101"/>
        <v>0.6212250533908363</v>
      </c>
    </row>
    <row r="803" spans="1:9" ht="12">
      <c r="A803" s="23">
        <v>790</v>
      </c>
      <c r="B803" s="23">
        <f t="shared" si="102"/>
        <v>7900</v>
      </c>
      <c r="C803" s="24">
        <f t="shared" si="103"/>
        <v>131.66666666666666</v>
      </c>
      <c r="D803" s="32">
        <f t="shared" si="104"/>
        <v>886.1027446175585</v>
      </c>
      <c r="E803" s="24">
        <f t="shared" si="97"/>
        <v>1062.927388332641</v>
      </c>
      <c r="F803" s="5">
        <f t="shared" si="98"/>
        <v>0.18936065238517585</v>
      </c>
      <c r="G803" s="25">
        <f t="shared" si="99"/>
        <v>659.8915839235425</v>
      </c>
      <c r="H803" s="29">
        <f t="shared" si="100"/>
        <v>0.8831500129813913</v>
      </c>
      <c r="I803" s="26">
        <f t="shared" si="101"/>
        <v>0.6200237292193339</v>
      </c>
    </row>
    <row r="804" spans="1:9" ht="12">
      <c r="A804" s="23">
        <v>791</v>
      </c>
      <c r="B804" s="23">
        <f t="shared" si="102"/>
        <v>7910</v>
      </c>
      <c r="C804" s="24">
        <f t="shared" si="103"/>
        <v>131.83333333333334</v>
      </c>
      <c r="D804" s="32">
        <f t="shared" si="104"/>
        <v>886.7227683467779</v>
      </c>
      <c r="E804" s="24">
        <f t="shared" si="97"/>
        <v>1063.116748985026</v>
      </c>
      <c r="F804" s="5">
        <f t="shared" si="98"/>
        <v>0.1891216360359067</v>
      </c>
      <c r="G804" s="25">
        <f t="shared" si="99"/>
        <v>659.4341331019544</v>
      </c>
      <c r="H804" s="29">
        <f t="shared" si="100"/>
        <v>0.8837626559714098</v>
      </c>
      <c r="I804" s="26">
        <f t="shared" si="101"/>
        <v>0.6188212425060046</v>
      </c>
    </row>
    <row r="805" spans="1:9" ht="12">
      <c r="A805" s="23">
        <v>792</v>
      </c>
      <c r="B805" s="23">
        <f t="shared" si="102"/>
        <v>7920</v>
      </c>
      <c r="C805" s="24">
        <f t="shared" si="103"/>
        <v>132</v>
      </c>
      <c r="D805" s="32">
        <f t="shared" si="104"/>
        <v>887.3415895892839</v>
      </c>
      <c r="E805" s="24">
        <f t="shared" si="97"/>
        <v>1063.305870621062</v>
      </c>
      <c r="F805" s="5">
        <f t="shared" si="98"/>
        <v>0.18888322231259735</v>
      </c>
      <c r="G805" s="25">
        <f t="shared" si="99"/>
        <v>658.9811872631839</v>
      </c>
      <c r="H805" s="29">
        <f t="shared" si="100"/>
        <v>0.8843701036880063</v>
      </c>
      <c r="I805" s="26">
        <f t="shared" si="101"/>
        <v>0.6176176631886292</v>
      </c>
    </row>
    <row r="806" spans="1:9" ht="12">
      <c r="A806" s="23">
        <v>793</v>
      </c>
      <c r="B806" s="23">
        <f t="shared" si="102"/>
        <v>7930</v>
      </c>
      <c r="C806" s="24">
        <f t="shared" si="103"/>
        <v>132.16666666666666</v>
      </c>
      <c r="D806" s="32">
        <f t="shared" si="104"/>
        <v>887.9592072524725</v>
      </c>
      <c r="E806" s="24">
        <f t="shared" si="97"/>
        <v>1063.4947538433746</v>
      </c>
      <c r="F806" s="5">
        <f t="shared" si="98"/>
        <v>0.1886454089385552</v>
      </c>
      <c r="G806" s="25">
        <f t="shared" si="99"/>
        <v>658.5326835037853</v>
      </c>
      <c r="H806" s="29">
        <f t="shared" si="100"/>
        <v>0.8849724174776474</v>
      </c>
      <c r="I806" s="26">
        <f t="shared" si="101"/>
        <v>0.6164130599386373</v>
      </c>
    </row>
    <row r="807" spans="1:9" ht="12">
      <c r="A807" s="23">
        <v>794</v>
      </c>
      <c r="B807" s="23">
        <f t="shared" si="102"/>
        <v>7940</v>
      </c>
      <c r="C807" s="24">
        <f t="shared" si="103"/>
        <v>132.33333333333334</v>
      </c>
      <c r="D807" s="32">
        <f t="shared" si="104"/>
        <v>888.5756203124112</v>
      </c>
      <c r="E807" s="24">
        <f t="shared" si="97"/>
        <v>1063.6833992523132</v>
      </c>
      <c r="F807" s="5">
        <f t="shared" si="98"/>
        <v>0.18840819364936578</v>
      </c>
      <c r="G807" s="25">
        <f t="shared" si="99"/>
        <v>658.0885600492632</v>
      </c>
      <c r="H807" s="29">
        <f t="shared" si="100"/>
        <v>0.8855696577748768</v>
      </c>
      <c r="I807" s="26">
        <f t="shared" si="101"/>
        <v>0.6152075001840818</v>
      </c>
    </row>
    <row r="808" spans="1:9" ht="12">
      <c r="A808" s="23">
        <v>795</v>
      </c>
      <c r="B808" s="23">
        <f t="shared" si="102"/>
        <v>7950</v>
      </c>
      <c r="C808" s="24">
        <f t="shared" si="103"/>
        <v>132.5</v>
      </c>
      <c r="D808" s="32">
        <f t="shared" si="104"/>
        <v>889.1908278125952</v>
      </c>
      <c r="E808" s="24">
        <f t="shared" si="97"/>
        <v>1063.8718074459625</v>
      </c>
      <c r="F808" s="5">
        <f t="shared" si="98"/>
        <v>0.188171574191756</v>
      </c>
      <c r="G808" s="25">
        <f t="shared" si="99"/>
        <v>657.6487562294757</v>
      </c>
      <c r="H808" s="29">
        <f t="shared" si="100"/>
        <v>0.8861618841183284</v>
      </c>
      <c r="I808" s="26">
        <f t="shared" si="101"/>
        <v>0.6140010501323804</v>
      </c>
    </row>
    <row r="809" spans="1:9" ht="12">
      <c r="A809" s="23">
        <v>796</v>
      </c>
      <c r="B809" s="23">
        <f t="shared" si="102"/>
        <v>7960</v>
      </c>
      <c r="C809" s="24">
        <f t="shared" si="103"/>
        <v>132.66666666666666</v>
      </c>
      <c r="D809" s="32">
        <f t="shared" si="104"/>
        <v>889.8048288627276</v>
      </c>
      <c r="E809" s="24">
        <f t="shared" si="97"/>
        <v>1064.0599790201543</v>
      </c>
      <c r="F809" s="5">
        <f t="shared" si="98"/>
        <v>0.18793554832336667</v>
      </c>
      <c r="G809" s="25">
        <f t="shared" si="99"/>
        <v>657.2132124546652</v>
      </c>
      <c r="H809" s="29">
        <f t="shared" si="100"/>
        <v>0.8867491551664263</v>
      </c>
      <c r="I809" s="26">
        <f t="shared" si="101"/>
        <v>0.6127937747925122</v>
      </c>
    </row>
    <row r="810" spans="1:9" ht="12">
      <c r="A810" s="23">
        <v>797</v>
      </c>
      <c r="B810" s="23">
        <f t="shared" si="102"/>
        <v>7970</v>
      </c>
      <c r="C810" s="24">
        <f t="shared" si="103"/>
        <v>132.83333333333334</v>
      </c>
      <c r="D810" s="32">
        <f t="shared" si="104"/>
        <v>890.4176226375201</v>
      </c>
      <c r="E810" s="24">
        <f t="shared" si="97"/>
        <v>1064.2479145684777</v>
      </c>
      <c r="F810" s="5">
        <f t="shared" si="98"/>
        <v>0.18770011381320728</v>
      </c>
      <c r="G810" s="25">
        <f t="shared" si="99"/>
        <v>656.7818701920971</v>
      </c>
      <c r="H810" s="29">
        <f t="shared" si="100"/>
        <v>0.8873315287127728</v>
      </c>
      <c r="I810" s="26">
        <f t="shared" si="101"/>
        <v>0.6115857379966972</v>
      </c>
    </row>
    <row r="811" spans="1:9" ht="12">
      <c r="A811" s="23">
        <v>798</v>
      </c>
      <c r="B811" s="23">
        <f t="shared" si="102"/>
        <v>7980</v>
      </c>
      <c r="C811" s="24">
        <f t="shared" si="103"/>
        <v>133</v>
      </c>
      <c r="D811" s="32">
        <f t="shared" si="104"/>
        <v>891.0292083755169</v>
      </c>
      <c r="E811" s="24">
        <f t="shared" si="97"/>
        <v>1064.4356146822909</v>
      </c>
      <c r="F811" s="5">
        <f t="shared" si="98"/>
        <v>0.1874652684425655</v>
      </c>
      <c r="G811" s="25">
        <f t="shared" si="99"/>
        <v>656.3546719432895</v>
      </c>
      <c r="H811" s="29">
        <f t="shared" si="100"/>
        <v>0.887909061701234</v>
      </c>
      <c r="I811" s="26">
        <f t="shared" si="101"/>
        <v>0.6103770024216014</v>
      </c>
    </row>
    <row r="812" spans="1:9" ht="12">
      <c r="A812" s="23">
        <v>799</v>
      </c>
      <c r="B812" s="23">
        <f t="shared" si="102"/>
        <v>7990</v>
      </c>
      <c r="C812" s="24">
        <f t="shared" si="103"/>
        <v>133.16666666666666</v>
      </c>
      <c r="D812" s="32">
        <f t="shared" si="104"/>
        <v>891.6395853779385</v>
      </c>
      <c r="E812" s="24">
        <f t="shared" si="97"/>
        <v>1064.6230799507334</v>
      </c>
      <c r="F812" s="5">
        <f t="shared" si="98"/>
        <v>0.1872310100015966</v>
      </c>
      <c r="G812" s="25">
        <f t="shared" si="99"/>
        <v>655.9315612218165</v>
      </c>
      <c r="H812" s="29">
        <f t="shared" si="100"/>
        <v>0.8884818102407294</v>
      </c>
      <c r="I812" s="26">
        <f t="shared" si="101"/>
        <v>0.6091676296095142</v>
      </c>
    </row>
    <row r="813" spans="1:9" ht="12">
      <c r="A813" s="23">
        <v>800</v>
      </c>
      <c r="B813" s="23">
        <f t="shared" si="102"/>
        <v>8000</v>
      </c>
      <c r="C813" s="24">
        <f t="shared" si="103"/>
        <v>133.33333333333334</v>
      </c>
      <c r="D813" s="32">
        <f t="shared" si="104"/>
        <v>892.248753007548</v>
      </c>
      <c r="E813" s="24">
        <f t="shared" si="97"/>
        <v>1064.810310960735</v>
      </c>
      <c r="F813" s="5">
        <f t="shared" si="98"/>
        <v>0.18699733629341608</v>
      </c>
      <c r="G813" s="25">
        <f t="shared" si="99"/>
        <v>655.5124825316686</v>
      </c>
      <c r="H813" s="29">
        <f t="shared" si="100"/>
        <v>0.8890498296197318</v>
      </c>
      <c r="I813" s="26">
        <f t="shared" si="101"/>
        <v>0.607957679988398</v>
      </c>
    </row>
    <row r="814" spans="1:9" ht="12">
      <c r="A814" s="23">
        <v>801</v>
      </c>
      <c r="B814" s="23">
        <f t="shared" si="102"/>
        <v>8010</v>
      </c>
      <c r="C814" s="24">
        <f t="shared" si="103"/>
        <v>133.5</v>
      </c>
      <c r="D814" s="32">
        <f t="shared" si="104"/>
        <v>892.8567106875364</v>
      </c>
      <c r="E814" s="24">
        <f t="shared" si="97"/>
        <v>1064.9973082970284</v>
      </c>
      <c r="F814" s="5">
        <f t="shared" si="98"/>
        <v>0.18676424513137135</v>
      </c>
      <c r="G814" s="25">
        <f t="shared" si="99"/>
        <v>655.0973813461551</v>
      </c>
      <c r="H814" s="29">
        <f t="shared" si="100"/>
        <v>0.8896131743204805</v>
      </c>
      <c r="I814" s="26">
        <f t="shared" si="101"/>
        <v>0.606747212892177</v>
      </c>
    </row>
    <row r="815" spans="1:9" ht="12">
      <c r="A815" s="23">
        <v>802</v>
      </c>
      <c r="B815" s="23">
        <f t="shared" si="102"/>
        <v>8020</v>
      </c>
      <c r="C815" s="24">
        <f t="shared" si="103"/>
        <v>133.66666666666666</v>
      </c>
      <c r="D815" s="32">
        <f t="shared" si="104"/>
        <v>893.4634579004286</v>
      </c>
      <c r="E815" s="24">
        <f t="shared" si="97"/>
        <v>1065.1840725421598</v>
      </c>
      <c r="F815" s="5">
        <f t="shared" si="98"/>
        <v>0.1865317343397237</v>
      </c>
      <c r="G815" s="25">
        <f t="shared" si="99"/>
        <v>654.6862040873315</v>
      </c>
      <c r="H815" s="29">
        <f t="shared" si="100"/>
        <v>0.89017189803292</v>
      </c>
      <c r="I815" s="26">
        <f t="shared" si="101"/>
        <v>0.6055362865802991</v>
      </c>
    </row>
    <row r="816" spans="1:9" ht="12">
      <c r="A816" s="23">
        <v>803</v>
      </c>
      <c r="B816" s="23">
        <f t="shared" si="102"/>
        <v>8030</v>
      </c>
      <c r="C816" s="24">
        <f t="shared" si="103"/>
        <v>133.83333333333334</v>
      </c>
      <c r="D816" s="32">
        <f t="shared" si="104"/>
        <v>894.0689941870089</v>
      </c>
      <c r="E816" s="24">
        <f t="shared" si="97"/>
        <v>1065.3706042764995</v>
      </c>
      <c r="F816" s="5">
        <f t="shared" si="98"/>
        <v>0.18629980175364835</v>
      </c>
      <c r="G816" s="25">
        <f t="shared" si="99"/>
        <v>654.2788981059383</v>
      </c>
      <c r="H816" s="29">
        <f t="shared" si="100"/>
        <v>0.8907260536683629</v>
      </c>
      <c r="I816" s="26">
        <f t="shared" si="101"/>
        <v>0.6043249582569692</v>
      </c>
    </row>
    <row r="817" spans="1:9" ht="12">
      <c r="A817" s="23">
        <v>804</v>
      </c>
      <c r="B817" s="23">
        <f t="shared" si="102"/>
        <v>8040</v>
      </c>
      <c r="C817" s="24">
        <f t="shared" si="103"/>
        <v>134</v>
      </c>
      <c r="D817" s="32">
        <f t="shared" si="104"/>
        <v>894.6733191452659</v>
      </c>
      <c r="E817" s="24">
        <f t="shared" si="97"/>
        <v>1065.5569040782532</v>
      </c>
      <c r="F817" s="5">
        <f t="shared" si="98"/>
        <v>0.18606844521855237</v>
      </c>
      <c r="G817" s="25">
        <f t="shared" si="99"/>
        <v>653.8754116618367</v>
      </c>
      <c r="H817" s="29">
        <f t="shared" si="100"/>
        <v>0.8912756933728901</v>
      </c>
      <c r="I817" s="26">
        <f t="shared" si="101"/>
        <v>0.6031132840900658</v>
      </c>
    </row>
    <row r="818" spans="1:9" ht="12">
      <c r="A818" s="23">
        <v>805</v>
      </c>
      <c r="B818" s="23">
        <f t="shared" si="102"/>
        <v>8050</v>
      </c>
      <c r="C818" s="24">
        <f t="shared" si="103"/>
        <v>134.16666666666666</v>
      </c>
      <c r="D818" s="32">
        <f t="shared" si="104"/>
        <v>895.276432429356</v>
      </c>
      <c r="E818" s="24">
        <f t="shared" si="97"/>
        <v>1065.7429725234717</v>
      </c>
      <c r="F818" s="5">
        <f t="shared" si="98"/>
        <v>0.18583766259212098</v>
      </c>
      <c r="G818" s="25">
        <f t="shared" si="99"/>
        <v>653.4756939049255</v>
      </c>
      <c r="H818" s="29">
        <f t="shared" si="100"/>
        <v>0.8918208685404859</v>
      </c>
      <c r="I818" s="26">
        <f t="shared" si="101"/>
        <v>0.6019013192294236</v>
      </c>
    </row>
    <row r="819" spans="1:9" ht="12">
      <c r="A819" s="23">
        <v>806</v>
      </c>
      <c r="B819" s="23">
        <f t="shared" si="102"/>
        <v>8060</v>
      </c>
      <c r="C819" s="24">
        <f t="shared" si="103"/>
        <v>134.33333333333334</v>
      </c>
      <c r="D819" s="32">
        <f t="shared" si="104"/>
        <v>895.8783337485854</v>
      </c>
      <c r="E819" s="24">
        <f t="shared" si="97"/>
        <v>1065.9288101860639</v>
      </c>
      <c r="F819" s="5">
        <f t="shared" si="98"/>
        <v>0.1856074517397701</v>
      </c>
      <c r="G819" s="25">
        <f t="shared" si="99"/>
        <v>653.0796948565287</v>
      </c>
      <c r="H819" s="29">
        <f t="shared" si="100"/>
        <v>0.8923616298259214</v>
      </c>
      <c r="I819" s="26">
        <f t="shared" si="101"/>
        <v>0.6006891178253749</v>
      </c>
    </row>
    <row r="820" spans="1:9" ht="12">
      <c r="A820" s="23">
        <v>807</v>
      </c>
      <c r="B820" s="23">
        <f t="shared" si="102"/>
        <v>8070</v>
      </c>
      <c r="C820" s="24">
        <f t="shared" si="103"/>
        <v>134.5</v>
      </c>
      <c r="D820" s="32">
        <f t="shared" si="104"/>
        <v>896.4790228664108</v>
      </c>
      <c r="E820" s="24">
        <f t="shared" si="97"/>
        <v>1066.1144176378036</v>
      </c>
      <c r="F820" s="5">
        <f t="shared" si="98"/>
        <v>0.18537781054101288</v>
      </c>
      <c r="G820" s="25">
        <f t="shared" si="99"/>
        <v>652.6873653912368</v>
      </c>
      <c r="H820" s="29">
        <f t="shared" si="100"/>
        <v>0.8928980271573863</v>
      </c>
      <c r="I820" s="26">
        <f t="shared" si="101"/>
        <v>0.5994767330458941</v>
      </c>
    </row>
    <row r="821" spans="1:9" ht="12">
      <c r="A821" s="23">
        <v>808</v>
      </c>
      <c r="B821" s="23">
        <f t="shared" si="102"/>
        <v>8080</v>
      </c>
      <c r="C821" s="24">
        <f t="shared" si="103"/>
        <v>134.66666666666666</v>
      </c>
      <c r="D821" s="32">
        <f t="shared" si="104"/>
        <v>897.0784995994567</v>
      </c>
      <c r="E821" s="24">
        <f t="shared" si="97"/>
        <v>1066.2997954483446</v>
      </c>
      <c r="F821" s="5">
        <f t="shared" si="98"/>
        <v>0.1851487368828657</v>
      </c>
      <c r="G821" s="25">
        <f t="shared" si="99"/>
        <v>652.298657219193</v>
      </c>
      <c r="H821" s="29">
        <f t="shared" si="100"/>
        <v>0.8934301097488749</v>
      </c>
      <c r="I821" s="26">
        <f t="shared" si="101"/>
        <v>0.5982642170946274</v>
      </c>
    </row>
    <row r="822" spans="1:9" ht="12">
      <c r="A822" s="23">
        <v>809</v>
      </c>
      <c r="B822" s="23">
        <f t="shared" si="102"/>
        <v>8090</v>
      </c>
      <c r="C822" s="24">
        <f t="shared" si="103"/>
        <v>134.83333333333334</v>
      </c>
      <c r="D822" s="32">
        <f t="shared" si="104"/>
        <v>897.6767638165513</v>
      </c>
      <c r="E822" s="24">
        <f t="shared" si="97"/>
        <v>1066.4849441852275</v>
      </c>
      <c r="F822" s="5">
        <f t="shared" si="98"/>
        <v>0.18492022866439584</v>
      </c>
      <c r="G822" s="25">
        <f t="shared" si="99"/>
        <v>651.9135228688094</v>
      </c>
      <c r="H822" s="29">
        <f t="shared" si="100"/>
        <v>0.8939579261123354</v>
      </c>
      <c r="I822" s="26">
        <f t="shared" si="101"/>
        <v>0.5970516212275145</v>
      </c>
    </row>
    <row r="823" spans="1:9" ht="12">
      <c r="A823" s="23">
        <v>810</v>
      </c>
      <c r="B823" s="23">
        <f t="shared" si="102"/>
        <v>8100</v>
      </c>
      <c r="C823" s="24">
        <f t="shared" si="103"/>
        <v>135</v>
      </c>
      <c r="D823" s="32">
        <f t="shared" si="104"/>
        <v>898.2738154377788</v>
      </c>
      <c r="E823" s="24">
        <f t="shared" si="97"/>
        <v>1066.669864413892</v>
      </c>
      <c r="F823" s="5">
        <f t="shared" si="98"/>
        <v>0.1846922837951297</v>
      </c>
      <c r="G823" s="25">
        <f t="shared" si="99"/>
        <v>651.5319156699007</v>
      </c>
      <c r="H823" s="29">
        <f t="shared" si="100"/>
        <v>0.8944815240695825</v>
      </c>
      <c r="I823" s="26">
        <f t="shared" si="101"/>
        <v>0.5958389957696664</v>
      </c>
    </row>
    <row r="824" spans="1:9" ht="12">
      <c r="A824" s="23">
        <v>811</v>
      </c>
      <c r="B824" s="23">
        <f t="shared" si="102"/>
        <v>8110</v>
      </c>
      <c r="C824" s="24">
        <f t="shared" si="103"/>
        <v>135.16666666666666</v>
      </c>
      <c r="D824" s="32">
        <f t="shared" si="104"/>
        <v>898.8696544335485</v>
      </c>
      <c r="E824" s="24">
        <f t="shared" si="97"/>
        <v>1066.854556697687</v>
      </c>
      <c r="F824" s="5">
        <f t="shared" si="98"/>
        <v>0.18446490019323392</v>
      </c>
      <c r="G824" s="25">
        <f t="shared" si="99"/>
        <v>651.1537897372278</v>
      </c>
      <c r="H824" s="29">
        <f t="shared" si="100"/>
        <v>0.8950009507639797</v>
      </c>
      <c r="I824" s="26">
        <f t="shared" si="101"/>
        <v>0.5946263901319268</v>
      </c>
    </row>
    <row r="825" spans="1:9" ht="12">
      <c r="A825" s="23">
        <v>812</v>
      </c>
      <c r="B825" s="23">
        <f t="shared" si="102"/>
        <v>8120</v>
      </c>
      <c r="C825" s="24">
        <f t="shared" si="103"/>
        <v>135.33333333333334</v>
      </c>
      <c r="D825" s="32">
        <f t="shared" si="104"/>
        <v>899.4642808236804</v>
      </c>
      <c r="E825" s="24">
        <f t="shared" si="97"/>
        <v>1067.0390215978803</v>
      </c>
      <c r="F825" s="5">
        <f t="shared" si="98"/>
        <v>0.18423807578892593</v>
      </c>
      <c r="G825" s="25">
        <f t="shared" si="99"/>
        <v>650.7790999544344</v>
      </c>
      <c r="H825" s="29">
        <f t="shared" si="100"/>
        <v>0.8955162526719006</v>
      </c>
      <c r="I825" s="26">
        <f t="shared" si="101"/>
        <v>0.5934138528266216</v>
      </c>
    </row>
    <row r="826" spans="1:9" ht="12">
      <c r="A826" s="23">
        <v>813</v>
      </c>
      <c r="B826" s="23">
        <f t="shared" si="102"/>
        <v>8130</v>
      </c>
      <c r="C826" s="24">
        <f t="shared" si="103"/>
        <v>135.5</v>
      </c>
      <c r="D826" s="32">
        <f t="shared" si="104"/>
        <v>900.057694676507</v>
      </c>
      <c r="E826" s="24">
        <f t="shared" si="97"/>
        <v>1067.2232596736692</v>
      </c>
      <c r="F826" s="5">
        <f t="shared" si="98"/>
        <v>0.18401180852197285</v>
      </c>
      <c r="G826" s="25">
        <f t="shared" si="99"/>
        <v>650</v>
      </c>
      <c r="H826" s="29">
        <f t="shared" si="100"/>
        <v>0.8965896321667498</v>
      </c>
      <c r="I826" s="26">
        <f t="shared" si="101"/>
        <v>0.5924844990257351</v>
      </c>
    </row>
    <row r="827" spans="1:9" ht="12">
      <c r="A827" s="23">
        <v>814</v>
      </c>
      <c r="B827" s="23">
        <f t="shared" si="102"/>
        <v>8140</v>
      </c>
      <c r="C827" s="24">
        <f t="shared" si="103"/>
        <v>135.66666666666666</v>
      </c>
      <c r="D827" s="32">
        <f t="shared" si="104"/>
        <v>900.6501791755328</v>
      </c>
      <c r="E827" s="24">
        <f t="shared" si="97"/>
        <v>1067.4072714821912</v>
      </c>
      <c r="F827" s="5">
        <f t="shared" si="98"/>
        <v>0.18378609634214627</v>
      </c>
      <c r="G827" s="25">
        <f t="shared" si="99"/>
        <v>650</v>
      </c>
      <c r="H827" s="29">
        <f t="shared" si="100"/>
        <v>0.8965896321667498</v>
      </c>
      <c r="I827" s="26">
        <f t="shared" si="101"/>
        <v>0.5910157458763462</v>
      </c>
    </row>
    <row r="828" spans="1:9" ht="12">
      <c r="A828" s="23">
        <v>815</v>
      </c>
      <c r="B828" s="23">
        <f t="shared" si="102"/>
        <v>8150</v>
      </c>
      <c r="C828" s="24">
        <f t="shared" si="103"/>
        <v>135.83333333333334</v>
      </c>
      <c r="D828" s="32">
        <f t="shared" si="104"/>
        <v>901.2411949214091</v>
      </c>
      <c r="E828" s="24">
        <f t="shared" si="97"/>
        <v>1067.5910575785333</v>
      </c>
      <c r="F828" s="5">
        <f t="shared" si="98"/>
        <v>0.1835609372089948</v>
      </c>
      <c r="G828" s="25">
        <f t="shared" si="99"/>
        <v>650</v>
      </c>
      <c r="H828" s="29">
        <f t="shared" si="100"/>
        <v>0.8965896321667498</v>
      </c>
      <c r="I828" s="26">
        <f t="shared" si="101"/>
        <v>0.5895514749066131</v>
      </c>
    </row>
    <row r="829" spans="1:9" ht="12">
      <c r="A829" s="23">
        <v>816</v>
      </c>
      <c r="B829" s="23">
        <f t="shared" si="102"/>
        <v>8160</v>
      </c>
      <c r="C829" s="24">
        <f t="shared" si="103"/>
        <v>136</v>
      </c>
      <c r="D829" s="32">
        <f t="shared" si="104"/>
        <v>901.8307463963157</v>
      </c>
      <c r="E829" s="24">
        <f t="shared" si="97"/>
        <v>1067.7746185157423</v>
      </c>
      <c r="F829" s="5">
        <f t="shared" si="98"/>
        <v>0.18333632909275366</v>
      </c>
      <c r="G829" s="25">
        <f t="shared" si="99"/>
        <v>650</v>
      </c>
      <c r="H829" s="29">
        <f t="shared" si="100"/>
        <v>0.8965896321667498</v>
      </c>
      <c r="I829" s="26">
        <f t="shared" si="101"/>
        <v>0.5880916719752151</v>
      </c>
    </row>
    <row r="830" spans="1:9" ht="12">
      <c r="A830" s="23">
        <v>817</v>
      </c>
      <c r="B830" s="23">
        <f t="shared" si="102"/>
        <v>8170</v>
      </c>
      <c r="C830" s="24">
        <f t="shared" si="103"/>
        <v>136.16666666666666</v>
      </c>
      <c r="D830" s="32">
        <f t="shared" si="104"/>
        <v>902.4188380682909</v>
      </c>
      <c r="E830" s="24">
        <f t="shared" si="97"/>
        <v>1067.957954844835</v>
      </c>
      <c r="F830" s="5">
        <f t="shared" si="98"/>
        <v>0.18311226997298036</v>
      </c>
      <c r="G830" s="25">
        <f t="shared" si="99"/>
        <v>650</v>
      </c>
      <c r="H830" s="29">
        <f t="shared" si="100"/>
        <v>0.8965896321667498</v>
      </c>
      <c r="I830" s="26">
        <f t="shared" si="101"/>
        <v>0.5866363229841337</v>
      </c>
    </row>
    <row r="831" spans="1:9" ht="12">
      <c r="A831" s="23">
        <v>818</v>
      </c>
      <c r="B831" s="23">
        <f t="shared" si="102"/>
        <v>8180</v>
      </c>
      <c r="C831" s="24">
        <f t="shared" si="103"/>
        <v>136.33333333333334</v>
      </c>
      <c r="D831" s="32">
        <f t="shared" si="104"/>
        <v>903.005474391275</v>
      </c>
      <c r="E831" s="24">
        <f t="shared" si="97"/>
        <v>1068.141067114808</v>
      </c>
      <c r="F831" s="5">
        <f t="shared" si="98"/>
        <v>0.18288875783946423</v>
      </c>
      <c r="G831" s="25">
        <f t="shared" si="99"/>
        <v>650</v>
      </c>
      <c r="H831" s="29">
        <f t="shared" si="100"/>
        <v>0.8965896321667498</v>
      </c>
      <c r="I831" s="26">
        <f t="shared" si="101"/>
        <v>0.5851854138784454</v>
      </c>
    </row>
    <row r="832" spans="1:9" ht="12">
      <c r="A832" s="23">
        <v>819</v>
      </c>
      <c r="B832" s="23">
        <f t="shared" si="102"/>
        <v>8190</v>
      </c>
      <c r="C832" s="24">
        <f t="shared" si="103"/>
        <v>136.5</v>
      </c>
      <c r="D832" s="32">
        <f t="shared" si="104"/>
        <v>903.5906598051535</v>
      </c>
      <c r="E832" s="24">
        <f t="shared" si="97"/>
        <v>1068.3239558726475</v>
      </c>
      <c r="F832" s="5">
        <f t="shared" si="98"/>
        <v>0.18266579069131694</v>
      </c>
      <c r="G832" s="25">
        <f t="shared" si="99"/>
        <v>650</v>
      </c>
      <c r="H832" s="29">
        <f t="shared" si="100"/>
        <v>0.8965896321667498</v>
      </c>
      <c r="I832" s="26">
        <f t="shared" si="101"/>
        <v>0.583738930646285</v>
      </c>
    </row>
    <row r="833" spans="1:9" ht="12">
      <c r="A833" s="23">
        <v>820</v>
      </c>
      <c r="B833" s="23">
        <f t="shared" si="102"/>
        <v>8200</v>
      </c>
      <c r="C833" s="24">
        <f t="shared" si="103"/>
        <v>136.66666666666666</v>
      </c>
      <c r="D833" s="32">
        <f t="shared" si="104"/>
        <v>904.1743987357997</v>
      </c>
      <c r="E833" s="24">
        <f t="shared" si="97"/>
        <v>1068.5066216633388</v>
      </c>
      <c r="F833" s="5">
        <f t="shared" si="98"/>
        <v>0.18244336653810933</v>
      </c>
      <c r="G833" s="25">
        <f t="shared" si="99"/>
        <v>650</v>
      </c>
      <c r="H833" s="29">
        <f t="shared" si="100"/>
        <v>0.8965896321667498</v>
      </c>
      <c r="I833" s="26">
        <f t="shared" si="101"/>
        <v>0.5822968593186173</v>
      </c>
    </row>
    <row r="834" spans="1:9" ht="12">
      <c r="A834" s="23">
        <v>821</v>
      </c>
      <c r="B834" s="23">
        <f t="shared" si="102"/>
        <v>8210</v>
      </c>
      <c r="C834" s="24">
        <f t="shared" si="103"/>
        <v>136.83333333333334</v>
      </c>
      <c r="D834" s="32">
        <f t="shared" si="104"/>
        <v>904.7566955951183</v>
      </c>
      <c r="E834" s="24">
        <f t="shared" si="97"/>
        <v>1068.689065029877</v>
      </c>
      <c r="F834" s="5">
        <f t="shared" si="98"/>
        <v>0.1822214833985072</v>
      </c>
      <c r="G834" s="25">
        <f t="shared" si="99"/>
        <v>650</v>
      </c>
      <c r="H834" s="29">
        <f t="shared" si="100"/>
        <v>0.8965896321667498</v>
      </c>
      <c r="I834" s="26">
        <f t="shared" si="101"/>
        <v>0.5808591859692467</v>
      </c>
    </row>
    <row r="835" spans="1:9" ht="12">
      <c r="A835" s="23">
        <v>822</v>
      </c>
      <c r="B835" s="23">
        <f t="shared" si="102"/>
        <v>8220</v>
      </c>
      <c r="C835" s="24">
        <f t="shared" si="103"/>
        <v>137</v>
      </c>
      <c r="D835" s="32">
        <f t="shared" si="104"/>
        <v>905.3375547810876</v>
      </c>
      <c r="E835" s="24">
        <f t="shared" si="97"/>
        <v>1068.8712865132754</v>
      </c>
      <c r="F835" s="5">
        <f t="shared" si="98"/>
        <v>0.18200013930095338</v>
      </c>
      <c r="G835" s="25">
        <f t="shared" si="99"/>
        <v>650</v>
      </c>
      <c r="H835" s="29">
        <f t="shared" si="100"/>
        <v>0.8965896321667498</v>
      </c>
      <c r="I835" s="26">
        <f t="shared" si="101"/>
        <v>0.5794258967146295</v>
      </c>
    </row>
    <row r="836" spans="1:9" ht="12">
      <c r="A836" s="23">
        <v>823</v>
      </c>
      <c r="B836" s="23">
        <f t="shared" si="102"/>
        <v>8230</v>
      </c>
      <c r="C836" s="24">
        <f t="shared" si="103"/>
        <v>137.16666666666666</v>
      </c>
      <c r="D836" s="32">
        <f t="shared" si="104"/>
        <v>905.9169806778023</v>
      </c>
      <c r="E836" s="24">
        <f t="shared" si="97"/>
        <v>1069.0532866525764</v>
      </c>
      <c r="F836" s="5">
        <f t="shared" si="98"/>
        <v>0.18177933228366783</v>
      </c>
      <c r="G836" s="25">
        <f t="shared" si="99"/>
        <v>650</v>
      </c>
      <c r="H836" s="29">
        <f t="shared" si="100"/>
        <v>0.8965896321667498</v>
      </c>
      <c r="I836" s="26">
        <f t="shared" si="101"/>
        <v>0.5779969777137552</v>
      </c>
    </row>
    <row r="837" spans="1:9" ht="12">
      <c r="A837" s="23">
        <v>824</v>
      </c>
      <c r="B837" s="23">
        <f t="shared" si="102"/>
        <v>8240</v>
      </c>
      <c r="C837" s="24">
        <f t="shared" si="103"/>
        <v>137.33333333333334</v>
      </c>
      <c r="D837" s="32">
        <f t="shared" si="104"/>
        <v>906.494977655516</v>
      </c>
      <c r="E837" s="24">
        <f t="shared" si="97"/>
        <v>1069.23506598486</v>
      </c>
      <c r="F837" s="5">
        <f t="shared" si="98"/>
        <v>0.18155906039442016</v>
      </c>
      <c r="G837" s="25">
        <f t="shared" si="99"/>
        <v>650</v>
      </c>
      <c r="H837" s="29">
        <f t="shared" si="100"/>
        <v>0.8965896321667498</v>
      </c>
      <c r="I837" s="26">
        <f t="shared" si="101"/>
        <v>0.5765724151680474</v>
      </c>
    </row>
    <row r="838" spans="1:9" ht="12">
      <c r="A838" s="23">
        <v>825</v>
      </c>
      <c r="B838" s="23">
        <f t="shared" si="102"/>
        <v>8250</v>
      </c>
      <c r="C838" s="24">
        <f t="shared" si="103"/>
        <v>137.5</v>
      </c>
      <c r="D838" s="32">
        <f t="shared" si="104"/>
        <v>907.071550070684</v>
      </c>
      <c r="E838" s="24">
        <f t="shared" si="97"/>
        <v>1069.4166250452545</v>
      </c>
      <c r="F838" s="5">
        <f t="shared" si="98"/>
        <v>0.18133932168939282</v>
      </c>
      <c r="G838" s="25">
        <f t="shared" si="99"/>
        <v>650</v>
      </c>
      <c r="H838" s="29">
        <f t="shared" si="100"/>
        <v>0.8965896321667498</v>
      </c>
      <c r="I838" s="26">
        <f t="shared" si="101"/>
        <v>0.57515219532135</v>
      </c>
    </row>
    <row r="839" spans="1:9" ht="12">
      <c r="A839" s="23">
        <v>826</v>
      </c>
      <c r="B839" s="23">
        <f t="shared" si="102"/>
        <v>8260</v>
      </c>
      <c r="C839" s="24">
        <f t="shared" si="103"/>
        <v>137.66666666666666</v>
      </c>
      <c r="D839" s="32">
        <f t="shared" si="104"/>
        <v>907.6467022660054</v>
      </c>
      <c r="E839" s="24">
        <f t="shared" si="97"/>
        <v>1069.5979643669439</v>
      </c>
      <c r="F839" s="5">
        <f t="shared" si="98"/>
        <v>0.18112011423613694</v>
      </c>
      <c r="G839" s="25">
        <f t="shared" si="99"/>
        <v>650</v>
      </c>
      <c r="H839" s="29">
        <f t="shared" si="100"/>
        <v>0.8965896321667498</v>
      </c>
      <c r="I839" s="26">
        <f t="shared" si="101"/>
        <v>0.5737363044595274</v>
      </c>
    </row>
    <row r="840" spans="1:9" ht="12">
      <c r="A840" s="23">
        <v>827</v>
      </c>
      <c r="B840" s="23">
        <f t="shared" si="102"/>
        <v>8270</v>
      </c>
      <c r="C840" s="24">
        <f t="shared" si="103"/>
        <v>137.83333333333334</v>
      </c>
      <c r="D840" s="32">
        <f t="shared" si="104"/>
        <v>908.2204385704649</v>
      </c>
      <c r="E840" s="24">
        <f t="shared" si="97"/>
        <v>1069.77908448118</v>
      </c>
      <c r="F840" s="5">
        <f t="shared" si="98"/>
        <v>0.180901436109707</v>
      </c>
      <c r="G840" s="25">
        <f t="shared" si="99"/>
        <v>650</v>
      </c>
      <c r="H840" s="29">
        <f t="shared" si="100"/>
        <v>0.8965896321667498</v>
      </c>
      <c r="I840" s="26">
        <f t="shared" si="101"/>
        <v>0.5723247289107143</v>
      </c>
    </row>
    <row r="841" spans="1:9" ht="12">
      <c r="A841" s="23">
        <v>828</v>
      </c>
      <c r="B841" s="23">
        <f t="shared" si="102"/>
        <v>8280</v>
      </c>
      <c r="C841" s="24">
        <f t="shared" si="103"/>
        <v>138</v>
      </c>
      <c r="D841" s="32">
        <f t="shared" si="104"/>
        <v>908.7927632993757</v>
      </c>
      <c r="E841" s="24">
        <f t="shared" si="97"/>
        <v>1069.9599859172897</v>
      </c>
      <c r="F841" s="5">
        <f t="shared" si="98"/>
        <v>0.18068328539516187</v>
      </c>
      <c r="G841" s="25">
        <f t="shared" si="99"/>
        <v>650</v>
      </c>
      <c r="H841" s="29">
        <f t="shared" si="100"/>
        <v>0.8965896321667498</v>
      </c>
      <c r="I841" s="26">
        <f t="shared" si="101"/>
        <v>0.5709174550449545</v>
      </c>
    </row>
    <row r="842" spans="1:9" ht="12">
      <c r="A842" s="23">
        <v>829</v>
      </c>
      <c r="B842" s="23">
        <f t="shared" si="102"/>
        <v>8290</v>
      </c>
      <c r="C842" s="24">
        <f t="shared" si="103"/>
        <v>138.16666666666666</v>
      </c>
      <c r="D842" s="32">
        <f t="shared" si="104"/>
        <v>909.3636807544207</v>
      </c>
      <c r="E842" s="24">
        <f t="shared" si="97"/>
        <v>1070.1406692026849</v>
      </c>
      <c r="F842" s="5">
        <f t="shared" si="98"/>
        <v>0.18046566018688281</v>
      </c>
      <c r="G842" s="25">
        <f t="shared" si="99"/>
        <v>650</v>
      </c>
      <c r="H842" s="29">
        <f t="shared" si="100"/>
        <v>0.8965896321667498</v>
      </c>
      <c r="I842" s="26">
        <f t="shared" si="101"/>
        <v>0.5695144692741483</v>
      </c>
    </row>
    <row r="843" spans="1:9" ht="12">
      <c r="A843" s="23">
        <v>830</v>
      </c>
      <c r="B843" s="23">
        <f t="shared" si="102"/>
        <v>8300</v>
      </c>
      <c r="C843" s="24">
        <f t="shared" si="103"/>
        <v>138.33333333333334</v>
      </c>
      <c r="D843" s="32">
        <f t="shared" si="104"/>
        <v>909.9331952236948</v>
      </c>
      <c r="E843" s="24">
        <f t="shared" si="97"/>
        <v>1070.3211348628718</v>
      </c>
      <c r="F843" s="5">
        <f t="shared" si="98"/>
        <v>0.18024855858857336</v>
      </c>
      <c r="G843" s="25">
        <f t="shared" si="99"/>
        <v>650</v>
      </c>
      <c r="H843" s="29">
        <f t="shared" si="100"/>
        <v>0.8965896321667498</v>
      </c>
      <c r="I843" s="26">
        <f t="shared" si="101"/>
        <v>0.5681157580519345</v>
      </c>
    </row>
    <row r="844" spans="1:9" ht="12">
      <c r="A844" s="23">
        <v>831</v>
      </c>
      <c r="B844" s="23">
        <f t="shared" si="102"/>
        <v>8310</v>
      </c>
      <c r="C844" s="24">
        <f t="shared" si="103"/>
        <v>138.5</v>
      </c>
      <c r="D844" s="32">
        <f t="shared" si="104"/>
        <v>910.5013109817468</v>
      </c>
      <c r="E844" s="24">
        <f t="shared" si="97"/>
        <v>1070.5013834214603</v>
      </c>
      <c r="F844" s="5">
        <f t="shared" si="98"/>
        <v>0.1800319787121225</v>
      </c>
      <c r="G844" s="25">
        <f t="shared" si="99"/>
        <v>650</v>
      </c>
      <c r="H844" s="29">
        <f t="shared" si="100"/>
        <v>0.8965896321667498</v>
      </c>
      <c r="I844" s="26">
        <f t="shared" si="101"/>
        <v>0.5667213078736776</v>
      </c>
    </row>
    <row r="845" spans="1:9" ht="12">
      <c r="A845" s="23">
        <v>832</v>
      </c>
      <c r="B845" s="23">
        <f t="shared" si="102"/>
        <v>8320</v>
      </c>
      <c r="C845" s="24">
        <f t="shared" si="103"/>
        <v>138.66666666666666</v>
      </c>
      <c r="D845" s="32">
        <f t="shared" si="104"/>
        <v>911.0680322896204</v>
      </c>
      <c r="E845" s="24">
        <f aca="true" t="shared" si="105" ref="E845:E908">20+345*LOG(8*(B845)/60+1)</f>
        <v>1070.6814154001725</v>
      </c>
      <c r="F845" s="5">
        <f aca="true" t="shared" si="106" ref="F845:F908">20+345*LOG(8*(B845+delta_t_p)/60+1)-E845</f>
        <v>0.17981591867987845</v>
      </c>
      <c r="G845" s="25">
        <f aca="true" t="shared" si="107" ref="G845:G908">IF(steel_p&lt;&gt;1,IF(D845&lt;600,425+0.773*D845-0.00169*D845^2+0.00000222*D845^3,IF(D845&lt;735,666+13002/(738-D845),IF(D845&lt;900,545+17820/(D845-731),650))),450+0.28*D845-0.000291*D845^2+0.000000134*D845^3)</f>
        <v>650</v>
      </c>
      <c r="H845" s="29">
        <f aca="true" t="shared" si="108" ref="H845:H908">(ro_p*c_p)/(7850*G845)*dp*fatt_sez_prot</f>
        <v>0.8965896321667498</v>
      </c>
      <c r="I845" s="26">
        <f aca="true" t="shared" si="109" ref="I845:I908">lam_p/dp*fatt_sez_prot/(7850*G845)*(E845-D845)/(1+H845/3)*delta_t_p-(EXP(H845/10)-1)*F845</f>
        <v>0.5653311052761335</v>
      </c>
    </row>
    <row r="846" spans="1:9" ht="12">
      <c r="A846" s="23">
        <v>833</v>
      </c>
      <c r="B846" s="23">
        <f aca="true" t="shared" si="110" ref="B846:B909">B845+delta_t_p</f>
        <v>8330</v>
      </c>
      <c r="C846" s="24">
        <f aca="true" t="shared" si="111" ref="C846:C909">B846/60</f>
        <v>138.83333333333334</v>
      </c>
      <c r="D846" s="32">
        <f t="shared" si="104"/>
        <v>911.6333633948966</v>
      </c>
      <c r="E846" s="24">
        <f t="shared" si="105"/>
        <v>1070.8612313188523</v>
      </c>
      <c r="F846" s="5">
        <f t="shared" si="106"/>
        <v>0.17960037662192008</v>
      </c>
      <c r="G846" s="25">
        <f t="shared" si="107"/>
        <v>650</v>
      </c>
      <c r="H846" s="29">
        <f t="shared" si="108"/>
        <v>0.8965896321667498</v>
      </c>
      <c r="I846" s="26">
        <f t="shared" si="109"/>
        <v>0.5639451368375912</v>
      </c>
    </row>
    <row r="847" spans="1:9" ht="12">
      <c r="A847" s="23">
        <v>834</v>
      </c>
      <c r="B847" s="23">
        <f t="shared" si="110"/>
        <v>8340</v>
      </c>
      <c r="C847" s="24">
        <f t="shared" si="111"/>
        <v>139</v>
      </c>
      <c r="D847" s="32">
        <f aca="true" t="shared" si="112" ref="D847:D910">D846+IF(AND(I846&lt;0,F846&gt;0),0,I846)</f>
        <v>912.1973085317342</v>
      </c>
      <c r="E847" s="24">
        <f t="shared" si="105"/>
        <v>1071.0408316954743</v>
      </c>
      <c r="F847" s="5">
        <f t="shared" si="106"/>
        <v>0.17938535067833072</v>
      </c>
      <c r="G847" s="25">
        <f t="shared" si="107"/>
        <v>650</v>
      </c>
      <c r="H847" s="29">
        <f t="shared" si="108"/>
        <v>0.8965896321667498</v>
      </c>
      <c r="I847" s="26">
        <f t="shared" si="109"/>
        <v>0.5625633891775382</v>
      </c>
    </row>
    <row r="848" spans="1:9" ht="12">
      <c r="A848" s="23">
        <v>835</v>
      </c>
      <c r="B848" s="23">
        <f t="shared" si="110"/>
        <v>8350</v>
      </c>
      <c r="C848" s="24">
        <f t="shared" si="111"/>
        <v>139.16666666666666</v>
      </c>
      <c r="D848" s="32">
        <f t="shared" si="112"/>
        <v>912.7598719209117</v>
      </c>
      <c r="E848" s="24">
        <f t="shared" si="105"/>
        <v>1071.2202170461526</v>
      </c>
      <c r="F848" s="5">
        <f t="shared" si="106"/>
        <v>0.17917083899692443</v>
      </c>
      <c r="G848" s="25">
        <f t="shared" si="107"/>
        <v>650</v>
      </c>
      <c r="H848" s="29">
        <f t="shared" si="108"/>
        <v>0.8965896321667498</v>
      </c>
      <c r="I848" s="26">
        <f t="shared" si="109"/>
        <v>0.5611858489567578</v>
      </c>
    </row>
    <row r="849" spans="1:9" ht="12">
      <c r="A849" s="23">
        <v>836</v>
      </c>
      <c r="B849" s="23">
        <f t="shared" si="110"/>
        <v>8360</v>
      </c>
      <c r="C849" s="24">
        <f t="shared" si="111"/>
        <v>139.33333333333334</v>
      </c>
      <c r="D849" s="32">
        <f t="shared" si="112"/>
        <v>913.3210577698684</v>
      </c>
      <c r="E849" s="24">
        <f t="shared" si="105"/>
        <v>1071.3993878851495</v>
      </c>
      <c r="F849" s="5">
        <f t="shared" si="106"/>
        <v>0.17895683973551968</v>
      </c>
      <c r="G849" s="25">
        <f t="shared" si="107"/>
        <v>650</v>
      </c>
      <c r="H849" s="29">
        <f t="shared" si="108"/>
        <v>0.8965896321667498</v>
      </c>
      <c r="I849" s="26">
        <f t="shared" si="109"/>
        <v>0.5598125028769951</v>
      </c>
    </row>
    <row r="850" spans="1:9" ht="12">
      <c r="A850" s="23">
        <v>837</v>
      </c>
      <c r="B850" s="23">
        <f t="shared" si="110"/>
        <v>8370</v>
      </c>
      <c r="C850" s="24">
        <f t="shared" si="111"/>
        <v>139.5</v>
      </c>
      <c r="D850" s="32">
        <f t="shared" si="112"/>
        <v>913.8808702727454</v>
      </c>
      <c r="E850" s="24">
        <f t="shared" si="105"/>
        <v>1071.578344724885</v>
      </c>
      <c r="F850" s="5">
        <f t="shared" si="106"/>
        <v>0.1787433510601204</v>
      </c>
      <c r="G850" s="25">
        <f t="shared" si="107"/>
        <v>650</v>
      </c>
      <c r="H850" s="29">
        <f t="shared" si="108"/>
        <v>0.8965896321667498</v>
      </c>
      <c r="I850" s="26">
        <f t="shared" si="109"/>
        <v>0.5584433376810133</v>
      </c>
    </row>
    <row r="851" spans="1:9" ht="12">
      <c r="A851" s="23">
        <v>838</v>
      </c>
      <c r="B851" s="23">
        <f t="shared" si="110"/>
        <v>8380</v>
      </c>
      <c r="C851" s="24">
        <f t="shared" si="111"/>
        <v>139.66666666666666</v>
      </c>
      <c r="D851" s="32">
        <f t="shared" si="112"/>
        <v>914.4393136104264</v>
      </c>
      <c r="E851" s="24">
        <f t="shared" si="105"/>
        <v>1071.7570880759451</v>
      </c>
      <c r="F851" s="5">
        <f t="shared" si="106"/>
        <v>0.1785303711455981</v>
      </c>
      <c r="G851" s="25">
        <f t="shared" si="107"/>
        <v>650</v>
      </c>
      <c r="H851" s="29">
        <f t="shared" si="108"/>
        <v>0.8965896321667498</v>
      </c>
      <c r="I851" s="26">
        <f t="shared" si="109"/>
        <v>0.5570783401524108</v>
      </c>
    </row>
    <row r="852" spans="1:9" ht="12">
      <c r="A852" s="23">
        <v>839</v>
      </c>
      <c r="B852" s="23">
        <f t="shared" si="110"/>
        <v>8390</v>
      </c>
      <c r="C852" s="24">
        <f t="shared" si="111"/>
        <v>139.83333333333334</v>
      </c>
      <c r="D852" s="32">
        <f t="shared" si="112"/>
        <v>914.9963919505789</v>
      </c>
      <c r="E852" s="24">
        <f t="shared" si="105"/>
        <v>1071.9356184470907</v>
      </c>
      <c r="F852" s="5">
        <f t="shared" si="106"/>
        <v>0.17831789817500976</v>
      </c>
      <c r="G852" s="25">
        <f t="shared" si="107"/>
        <v>650</v>
      </c>
      <c r="H852" s="29">
        <f t="shared" si="108"/>
        <v>0.8965896321667498</v>
      </c>
      <c r="I852" s="26">
        <f t="shared" si="109"/>
        <v>0.5557174971155693</v>
      </c>
    </row>
    <row r="853" spans="1:9" ht="12">
      <c r="A853" s="23">
        <v>840</v>
      </c>
      <c r="B853" s="23">
        <f t="shared" si="110"/>
        <v>8400</v>
      </c>
      <c r="C853" s="24">
        <f t="shared" si="111"/>
        <v>140</v>
      </c>
      <c r="D853" s="32">
        <f t="shared" si="112"/>
        <v>915.5521094476944</v>
      </c>
      <c r="E853" s="24">
        <f t="shared" si="105"/>
        <v>1072.1139363452658</v>
      </c>
      <c r="F853" s="5">
        <f t="shared" si="106"/>
        <v>0.17810593034118938</v>
      </c>
      <c r="G853" s="25">
        <f t="shared" si="107"/>
        <v>650</v>
      </c>
      <c r="H853" s="29">
        <f t="shared" si="108"/>
        <v>0.8965896321667498</v>
      </c>
      <c r="I853" s="26">
        <f t="shared" si="109"/>
        <v>0.554360795435384</v>
      </c>
    </row>
    <row r="854" spans="1:9" ht="12">
      <c r="A854" s="23">
        <v>841</v>
      </c>
      <c r="B854" s="23">
        <f t="shared" si="110"/>
        <v>8410</v>
      </c>
      <c r="C854" s="24">
        <f t="shared" si="111"/>
        <v>140.16666666666666</v>
      </c>
      <c r="D854" s="32">
        <f t="shared" si="112"/>
        <v>916.1064702431298</v>
      </c>
      <c r="E854" s="24">
        <f t="shared" si="105"/>
        <v>1072.292042275607</v>
      </c>
      <c r="F854" s="5">
        <f t="shared" si="106"/>
        <v>0.17789446584492907</v>
      </c>
      <c r="G854" s="25">
        <f t="shared" si="107"/>
        <v>650</v>
      </c>
      <c r="H854" s="29">
        <f t="shared" si="108"/>
        <v>0.8965896321667498</v>
      </c>
      <c r="I854" s="26">
        <f t="shared" si="109"/>
        <v>0.5530082220173228</v>
      </c>
    </row>
    <row r="855" spans="1:9" ht="12">
      <c r="A855" s="23">
        <v>842</v>
      </c>
      <c r="B855" s="23">
        <f t="shared" si="110"/>
        <v>8420</v>
      </c>
      <c r="C855" s="24">
        <f t="shared" si="111"/>
        <v>140.33333333333334</v>
      </c>
      <c r="D855" s="32">
        <f t="shared" si="112"/>
        <v>916.6594784651471</v>
      </c>
      <c r="E855" s="24">
        <f t="shared" si="105"/>
        <v>1072.4699367414519</v>
      </c>
      <c r="F855" s="5">
        <f t="shared" si="106"/>
        <v>0.17768350289475165</v>
      </c>
      <c r="G855" s="25">
        <f t="shared" si="107"/>
        <v>650</v>
      </c>
      <c r="H855" s="29">
        <f t="shared" si="108"/>
        <v>0.8965896321667498</v>
      </c>
      <c r="I855" s="26">
        <f t="shared" si="109"/>
        <v>0.5516597638073294</v>
      </c>
    </row>
    <row r="856" spans="1:9" ht="12">
      <c r="A856" s="23">
        <v>843</v>
      </c>
      <c r="B856" s="23">
        <f t="shared" si="110"/>
        <v>8430</v>
      </c>
      <c r="C856" s="24">
        <f t="shared" si="111"/>
        <v>140.5</v>
      </c>
      <c r="D856" s="32">
        <f t="shared" si="112"/>
        <v>917.2111382289545</v>
      </c>
      <c r="E856" s="24">
        <f t="shared" si="105"/>
        <v>1072.6476202443466</v>
      </c>
      <c r="F856" s="5">
        <f t="shared" si="106"/>
        <v>0.177473039708957</v>
      </c>
      <c r="G856" s="25">
        <f t="shared" si="107"/>
        <v>650</v>
      </c>
      <c r="H856" s="29">
        <f t="shared" si="108"/>
        <v>0.8965896321667498</v>
      </c>
      <c r="I856" s="26">
        <f t="shared" si="109"/>
        <v>0.5503154077915103</v>
      </c>
    </row>
    <row r="857" spans="1:9" ht="12">
      <c r="A857" s="23">
        <v>844</v>
      </c>
      <c r="B857" s="23">
        <f t="shared" si="110"/>
        <v>8440</v>
      </c>
      <c r="C857" s="24">
        <f t="shared" si="111"/>
        <v>140.66666666666666</v>
      </c>
      <c r="D857" s="32">
        <f t="shared" si="112"/>
        <v>917.761453636746</v>
      </c>
      <c r="E857" s="24">
        <f t="shared" si="105"/>
        <v>1072.8250932840556</v>
      </c>
      <c r="F857" s="5">
        <f t="shared" si="106"/>
        <v>0.17726307451425782</v>
      </c>
      <c r="G857" s="25">
        <f t="shared" si="107"/>
        <v>650</v>
      </c>
      <c r="H857" s="29">
        <f t="shared" si="108"/>
        <v>0.8965896321667498</v>
      </c>
      <c r="I857" s="26">
        <f t="shared" si="109"/>
        <v>0.5489751409961539</v>
      </c>
    </row>
    <row r="858" spans="1:9" ht="12">
      <c r="A858" s="23">
        <v>845</v>
      </c>
      <c r="B858" s="23">
        <f t="shared" si="110"/>
        <v>8450</v>
      </c>
      <c r="C858" s="24">
        <f t="shared" si="111"/>
        <v>140.83333333333334</v>
      </c>
      <c r="D858" s="32">
        <f t="shared" si="112"/>
        <v>918.3104287777421</v>
      </c>
      <c r="E858" s="24">
        <f t="shared" si="105"/>
        <v>1073.0023563585698</v>
      </c>
      <c r="F858" s="5">
        <f t="shared" si="106"/>
        <v>0.17705360554418803</v>
      </c>
      <c r="G858" s="25">
        <f t="shared" si="107"/>
        <v>650</v>
      </c>
      <c r="H858" s="29">
        <f t="shared" si="108"/>
        <v>0.8965896321667498</v>
      </c>
      <c r="I858" s="26">
        <f t="shared" si="109"/>
        <v>0.5476389504877618</v>
      </c>
    </row>
    <row r="859" spans="1:9" ht="12">
      <c r="A859" s="23">
        <v>846</v>
      </c>
      <c r="B859" s="23">
        <f t="shared" si="110"/>
        <v>8460</v>
      </c>
      <c r="C859" s="24">
        <f t="shared" si="111"/>
        <v>141</v>
      </c>
      <c r="D859" s="32">
        <f t="shared" si="112"/>
        <v>918.8580677282299</v>
      </c>
      <c r="E859" s="24">
        <f t="shared" si="105"/>
        <v>1073.179409964114</v>
      </c>
      <c r="F859" s="5">
        <f t="shared" si="106"/>
        <v>0.1768446310420586</v>
      </c>
      <c r="G859" s="25">
        <f t="shared" si="107"/>
        <v>650</v>
      </c>
      <c r="H859" s="29">
        <f t="shared" si="108"/>
        <v>0.8965896321667498</v>
      </c>
      <c r="I859" s="26">
        <f t="shared" si="109"/>
        <v>0.5463068233726516</v>
      </c>
    </row>
    <row r="860" spans="1:9" ht="12">
      <c r="A860" s="23">
        <v>847</v>
      </c>
      <c r="B860" s="23">
        <f t="shared" si="110"/>
        <v>8470</v>
      </c>
      <c r="C860" s="24">
        <f t="shared" si="111"/>
        <v>141.16666666666666</v>
      </c>
      <c r="D860" s="32">
        <f t="shared" si="112"/>
        <v>919.4043745516026</v>
      </c>
      <c r="E860" s="24">
        <f t="shared" si="105"/>
        <v>1073.356254595156</v>
      </c>
      <c r="F860" s="5">
        <f t="shared" si="106"/>
        <v>0.17663614926004811</v>
      </c>
      <c r="G860" s="25">
        <f t="shared" si="107"/>
        <v>650</v>
      </c>
      <c r="H860" s="29">
        <f t="shared" si="108"/>
        <v>0.8965896321667498</v>
      </c>
      <c r="I860" s="26">
        <f t="shared" si="109"/>
        <v>0.5449787467969316</v>
      </c>
    </row>
    <row r="861" spans="1:9" ht="12">
      <c r="A861" s="23">
        <v>848</v>
      </c>
      <c r="B861" s="23">
        <f t="shared" si="110"/>
        <v>8480</v>
      </c>
      <c r="C861" s="24">
        <f t="shared" si="111"/>
        <v>141.33333333333334</v>
      </c>
      <c r="D861" s="32">
        <f t="shared" si="112"/>
        <v>919.9493532983995</v>
      </c>
      <c r="E861" s="24">
        <f t="shared" si="105"/>
        <v>1073.5328907444161</v>
      </c>
      <c r="F861" s="5">
        <f t="shared" si="106"/>
        <v>0.17642815845601945</v>
      </c>
      <c r="G861" s="25">
        <f t="shared" si="107"/>
        <v>650</v>
      </c>
      <c r="H861" s="29">
        <f t="shared" si="108"/>
        <v>0.8965896321667498</v>
      </c>
      <c r="I861" s="26">
        <f t="shared" si="109"/>
        <v>0.5436547079466872</v>
      </c>
    </row>
    <row r="862" spans="1:9" ht="12">
      <c r="A862" s="23">
        <v>849</v>
      </c>
      <c r="B862" s="23">
        <f t="shared" si="110"/>
        <v>8490</v>
      </c>
      <c r="C862" s="24">
        <f t="shared" si="111"/>
        <v>141.5</v>
      </c>
      <c r="D862" s="32">
        <f t="shared" si="112"/>
        <v>920.4930080063461</v>
      </c>
      <c r="E862" s="24">
        <f t="shared" si="105"/>
        <v>1073.7093189028722</v>
      </c>
      <c r="F862" s="5">
        <f t="shared" si="106"/>
        <v>0.17622065689852207</v>
      </c>
      <c r="G862" s="25">
        <f t="shared" si="107"/>
        <v>650</v>
      </c>
      <c r="H862" s="29">
        <f t="shared" si="108"/>
        <v>0.8965896321667498</v>
      </c>
      <c r="I862" s="26">
        <f t="shared" si="109"/>
        <v>0.542334694047386</v>
      </c>
    </row>
    <row r="863" spans="1:9" ht="12">
      <c r="A863" s="23">
        <v>850</v>
      </c>
      <c r="B863" s="23">
        <f t="shared" si="110"/>
        <v>8500</v>
      </c>
      <c r="C863" s="24">
        <f t="shared" si="111"/>
        <v>141.66666666666666</v>
      </c>
      <c r="D863" s="32">
        <f t="shared" si="112"/>
        <v>921.0353427003936</v>
      </c>
      <c r="E863" s="24">
        <f t="shared" si="105"/>
        <v>1073.8855395597707</v>
      </c>
      <c r="F863" s="5">
        <f t="shared" si="106"/>
        <v>0.17601364286360877</v>
      </c>
      <c r="G863" s="25">
        <f t="shared" si="107"/>
        <v>650</v>
      </c>
      <c r="H863" s="29">
        <f t="shared" si="108"/>
        <v>0.8965896321667498</v>
      </c>
      <c r="I863" s="26">
        <f t="shared" si="109"/>
        <v>0.5410186923640714</v>
      </c>
    </row>
    <row r="864" spans="1:9" ht="12">
      <c r="A864" s="23">
        <v>851</v>
      </c>
      <c r="B864" s="23">
        <f t="shared" si="110"/>
        <v>8510</v>
      </c>
      <c r="C864" s="24">
        <f t="shared" si="111"/>
        <v>141.83333333333334</v>
      </c>
      <c r="D864" s="32">
        <f t="shared" si="112"/>
        <v>921.5763613927577</v>
      </c>
      <c r="E864" s="24">
        <f t="shared" si="105"/>
        <v>1074.0615532026343</v>
      </c>
      <c r="F864" s="5">
        <f t="shared" si="106"/>
        <v>0.17580711463415355</v>
      </c>
      <c r="G864" s="25">
        <f t="shared" si="107"/>
        <v>650</v>
      </c>
      <c r="H864" s="29">
        <f t="shared" si="108"/>
        <v>0.8965896321667498</v>
      </c>
      <c r="I864" s="26">
        <f t="shared" si="109"/>
        <v>0.539706690201311</v>
      </c>
    </row>
    <row r="865" spans="1:9" ht="12">
      <c r="A865" s="23">
        <v>852</v>
      </c>
      <c r="B865" s="23">
        <f t="shared" si="110"/>
        <v>8520</v>
      </c>
      <c r="C865" s="24">
        <f t="shared" si="111"/>
        <v>142</v>
      </c>
      <c r="D865" s="32">
        <f t="shared" si="112"/>
        <v>922.116068082959</v>
      </c>
      <c r="E865" s="24">
        <f t="shared" si="105"/>
        <v>1074.2373603172684</v>
      </c>
      <c r="F865" s="5">
        <f t="shared" si="106"/>
        <v>0.17560107050326224</v>
      </c>
      <c r="G865" s="25">
        <f t="shared" si="107"/>
        <v>650</v>
      </c>
      <c r="H865" s="29">
        <f t="shared" si="108"/>
        <v>0.8965896321667498</v>
      </c>
      <c r="I865" s="26">
        <f t="shared" si="109"/>
        <v>0.5383986749027567</v>
      </c>
    </row>
    <row r="866" spans="1:9" ht="12">
      <c r="A866" s="23">
        <v>853</v>
      </c>
      <c r="B866" s="23">
        <f t="shared" si="110"/>
        <v>8530</v>
      </c>
      <c r="C866" s="24">
        <f t="shared" si="111"/>
        <v>142.16666666666666</v>
      </c>
      <c r="D866" s="32">
        <f t="shared" si="112"/>
        <v>922.6544667578618</v>
      </c>
      <c r="E866" s="24">
        <f t="shared" si="105"/>
        <v>1074.4129613877717</v>
      </c>
      <c r="F866" s="5">
        <f t="shared" si="106"/>
        <v>0.17539550876995236</v>
      </c>
      <c r="G866" s="25">
        <f t="shared" si="107"/>
        <v>650</v>
      </c>
      <c r="H866" s="29">
        <f t="shared" si="108"/>
        <v>0.8965896321667498</v>
      </c>
      <c r="I866" s="26">
        <f t="shared" si="109"/>
        <v>0.5370946338514441</v>
      </c>
    </row>
    <row r="867" spans="1:9" ht="12">
      <c r="A867" s="23">
        <v>854</v>
      </c>
      <c r="B867" s="23">
        <f t="shared" si="110"/>
        <v>8540</v>
      </c>
      <c r="C867" s="24">
        <f t="shared" si="111"/>
        <v>142.33333333333334</v>
      </c>
      <c r="D867" s="32">
        <f t="shared" si="112"/>
        <v>923.1915613917132</v>
      </c>
      <c r="E867" s="24">
        <f t="shared" si="105"/>
        <v>1074.5883568965417</v>
      </c>
      <c r="F867" s="5">
        <f t="shared" si="106"/>
        <v>0.1751904277423364</v>
      </c>
      <c r="G867" s="25">
        <f t="shared" si="107"/>
        <v>650</v>
      </c>
      <c r="H867" s="29">
        <f t="shared" si="108"/>
        <v>0.8965896321667498</v>
      </c>
      <c r="I867" s="26">
        <f t="shared" si="109"/>
        <v>0.5357945544693722</v>
      </c>
    </row>
    <row r="868" spans="1:9" ht="12">
      <c r="A868" s="23">
        <v>855</v>
      </c>
      <c r="B868" s="23">
        <f t="shared" si="110"/>
        <v>8550</v>
      </c>
      <c r="C868" s="24">
        <f t="shared" si="111"/>
        <v>142.5</v>
      </c>
      <c r="D868" s="32">
        <f t="shared" si="112"/>
        <v>923.7273559461826</v>
      </c>
      <c r="E868" s="24">
        <f t="shared" si="105"/>
        <v>1074.763547324284</v>
      </c>
      <c r="F868" s="5">
        <f t="shared" si="106"/>
        <v>0.1749858257364849</v>
      </c>
      <c r="G868" s="25">
        <f t="shared" si="107"/>
        <v>650</v>
      </c>
      <c r="H868" s="29">
        <f t="shared" si="108"/>
        <v>0.8965896321667498</v>
      </c>
      <c r="I868" s="26">
        <f t="shared" si="109"/>
        <v>0.5344984242175014</v>
      </c>
    </row>
    <row r="869" spans="1:9" ht="12">
      <c r="A869" s="23">
        <v>856</v>
      </c>
      <c r="B869" s="23">
        <f t="shared" si="110"/>
        <v>8560</v>
      </c>
      <c r="C869" s="24">
        <f t="shared" si="111"/>
        <v>142.66666666666666</v>
      </c>
      <c r="D869" s="32">
        <f t="shared" si="112"/>
        <v>924.2618543704001</v>
      </c>
      <c r="E869" s="24">
        <f t="shared" si="105"/>
        <v>1074.9385331500205</v>
      </c>
      <c r="F869" s="5">
        <f t="shared" si="106"/>
        <v>0.17478170107574442</v>
      </c>
      <c r="G869" s="25">
        <f t="shared" si="107"/>
        <v>650</v>
      </c>
      <c r="H869" s="29">
        <f t="shared" si="108"/>
        <v>0.8965896321667498</v>
      </c>
      <c r="I869" s="26">
        <f t="shared" si="109"/>
        <v>0.533206230595704</v>
      </c>
    </row>
    <row r="870" spans="1:9" ht="12">
      <c r="A870" s="23">
        <v>857</v>
      </c>
      <c r="B870" s="23">
        <f t="shared" si="110"/>
        <v>8570</v>
      </c>
      <c r="C870" s="24">
        <f t="shared" si="111"/>
        <v>142.83333333333334</v>
      </c>
      <c r="D870" s="32">
        <f t="shared" si="112"/>
        <v>924.7950606009958</v>
      </c>
      <c r="E870" s="24">
        <f t="shared" si="105"/>
        <v>1075.1133148510962</v>
      </c>
      <c r="F870" s="5">
        <f t="shared" si="106"/>
        <v>0.1745780520916469</v>
      </c>
      <c r="G870" s="25">
        <f t="shared" si="107"/>
        <v>650</v>
      </c>
      <c r="H870" s="29">
        <f t="shared" si="108"/>
        <v>0.8965896321667498</v>
      </c>
      <c r="I870" s="26">
        <f t="shared" si="109"/>
        <v>0.5319179611425645</v>
      </c>
    </row>
    <row r="871" spans="1:9" ht="12">
      <c r="A871" s="23">
        <v>858</v>
      </c>
      <c r="B871" s="23">
        <f t="shared" si="110"/>
        <v>8580</v>
      </c>
      <c r="C871" s="24">
        <f t="shared" si="111"/>
        <v>143</v>
      </c>
      <c r="D871" s="32">
        <f t="shared" si="112"/>
        <v>925.3269785621384</v>
      </c>
      <c r="E871" s="24">
        <f t="shared" si="105"/>
        <v>1075.2878929031879</v>
      </c>
      <c r="F871" s="5">
        <f t="shared" si="106"/>
        <v>0.17437487712322763</v>
      </c>
      <c r="G871" s="25">
        <f t="shared" si="107"/>
        <v>650</v>
      </c>
      <c r="H871" s="29">
        <f t="shared" si="108"/>
        <v>0.8965896321667498</v>
      </c>
      <c r="I871" s="26">
        <f t="shared" si="109"/>
        <v>0.5306336034353303</v>
      </c>
    </row>
    <row r="872" spans="1:9" ht="12">
      <c r="A872" s="23">
        <v>859</v>
      </c>
      <c r="B872" s="23">
        <f t="shared" si="110"/>
        <v>8590</v>
      </c>
      <c r="C872" s="24">
        <f t="shared" si="111"/>
        <v>143.16666666666666</v>
      </c>
      <c r="D872" s="32">
        <f t="shared" si="112"/>
        <v>925.8576121655738</v>
      </c>
      <c r="E872" s="24">
        <f t="shared" si="105"/>
        <v>1075.462267780311</v>
      </c>
      <c r="F872" s="5">
        <f t="shared" si="106"/>
        <v>0.1741721745177074</v>
      </c>
      <c r="G872" s="25">
        <f t="shared" si="107"/>
        <v>650</v>
      </c>
      <c r="H872" s="29">
        <f t="shared" si="108"/>
        <v>0.8965896321667498</v>
      </c>
      <c r="I872" s="26">
        <f t="shared" si="109"/>
        <v>0.5293531450897355</v>
      </c>
    </row>
    <row r="873" spans="1:9" ht="12">
      <c r="A873" s="23">
        <v>860</v>
      </c>
      <c r="B873" s="23">
        <f t="shared" si="110"/>
        <v>8600</v>
      </c>
      <c r="C873" s="24">
        <f t="shared" si="111"/>
        <v>143.33333333333334</v>
      </c>
      <c r="D873" s="32">
        <f t="shared" si="112"/>
        <v>926.3869653106635</v>
      </c>
      <c r="E873" s="24">
        <f t="shared" si="105"/>
        <v>1075.6364399548288</v>
      </c>
      <c r="F873" s="5">
        <f t="shared" si="106"/>
        <v>0.17396994262958287</v>
      </c>
      <c r="G873" s="25">
        <f t="shared" si="107"/>
        <v>650</v>
      </c>
      <c r="H873" s="29">
        <f t="shared" si="108"/>
        <v>0.8965896321667498</v>
      </c>
      <c r="I873" s="26">
        <f t="shared" si="109"/>
        <v>0.5280765737599756</v>
      </c>
    </row>
    <row r="874" spans="1:9" ht="12">
      <c r="A874" s="23">
        <v>861</v>
      </c>
      <c r="B874" s="23">
        <f t="shared" si="110"/>
        <v>8610</v>
      </c>
      <c r="C874" s="24">
        <f t="shared" si="111"/>
        <v>143.5</v>
      </c>
      <c r="D874" s="32">
        <f t="shared" si="112"/>
        <v>926.9150418844235</v>
      </c>
      <c r="E874" s="24">
        <f t="shared" si="105"/>
        <v>1075.8104098974584</v>
      </c>
      <c r="F874" s="5">
        <f t="shared" si="106"/>
        <v>0.1737681798210815</v>
      </c>
      <c r="G874" s="25">
        <f t="shared" si="107"/>
        <v>650</v>
      </c>
      <c r="H874" s="29">
        <f t="shared" si="108"/>
        <v>0.8965896321667498</v>
      </c>
      <c r="I874" s="26">
        <f t="shared" si="109"/>
        <v>0.5268038771385508</v>
      </c>
    </row>
    <row r="875" spans="1:9" ht="12">
      <c r="A875" s="23">
        <v>862</v>
      </c>
      <c r="B875" s="23">
        <f t="shared" si="110"/>
        <v>8620</v>
      </c>
      <c r="C875" s="24">
        <f t="shared" si="111"/>
        <v>143.66666666666666</v>
      </c>
      <c r="D875" s="32">
        <f t="shared" si="112"/>
        <v>927.4418457615621</v>
      </c>
      <c r="E875" s="24">
        <f t="shared" si="105"/>
        <v>1075.9841780772795</v>
      </c>
      <c r="F875" s="5">
        <f t="shared" si="106"/>
        <v>0.17356688446193402</v>
      </c>
      <c r="G875" s="25">
        <f t="shared" si="107"/>
        <v>650</v>
      </c>
      <c r="H875" s="29">
        <f t="shared" si="108"/>
        <v>0.8965896321667498</v>
      </c>
      <c r="I875" s="26">
        <f t="shared" si="109"/>
        <v>0.5255350429561759</v>
      </c>
    </row>
    <row r="876" spans="1:9" ht="12">
      <c r="A876" s="23">
        <v>863</v>
      </c>
      <c r="B876" s="23">
        <f t="shared" si="110"/>
        <v>8630</v>
      </c>
      <c r="C876" s="24">
        <f t="shared" si="111"/>
        <v>143.83333333333334</v>
      </c>
      <c r="D876" s="32">
        <f t="shared" si="112"/>
        <v>927.9673808045184</v>
      </c>
      <c r="E876" s="24">
        <f t="shared" si="105"/>
        <v>1076.1577449617414</v>
      </c>
      <c r="F876" s="5">
        <f t="shared" si="106"/>
        <v>0.17336605492982926</v>
      </c>
      <c r="G876" s="25">
        <f t="shared" si="107"/>
        <v>650</v>
      </c>
      <c r="H876" s="29">
        <f t="shared" si="108"/>
        <v>0.8965896321667498</v>
      </c>
      <c r="I876" s="26">
        <f t="shared" si="109"/>
        <v>0.5242700589816253</v>
      </c>
    </row>
    <row r="877" spans="1:9" ht="12">
      <c r="A877" s="23">
        <v>864</v>
      </c>
      <c r="B877" s="23">
        <f t="shared" si="110"/>
        <v>8640</v>
      </c>
      <c r="C877" s="24">
        <f t="shared" si="111"/>
        <v>144</v>
      </c>
      <c r="D877" s="32">
        <f t="shared" si="112"/>
        <v>928.4916508635</v>
      </c>
      <c r="E877" s="24">
        <f t="shared" si="105"/>
        <v>1076.3311110166712</v>
      </c>
      <c r="F877" s="5">
        <f t="shared" si="106"/>
        <v>0.17316568960927725</v>
      </c>
      <c r="G877" s="25">
        <f t="shared" si="107"/>
        <v>650</v>
      </c>
      <c r="H877" s="29">
        <f t="shared" si="108"/>
        <v>0.8965896321667498</v>
      </c>
      <c r="I877" s="26">
        <f t="shared" si="109"/>
        <v>0.5230089130217306</v>
      </c>
    </row>
    <row r="878" spans="1:9" ht="12">
      <c r="A878" s="23">
        <v>865</v>
      </c>
      <c r="B878" s="23">
        <f t="shared" si="110"/>
        <v>8650</v>
      </c>
      <c r="C878" s="24">
        <f t="shared" si="111"/>
        <v>144.16666666666666</v>
      </c>
      <c r="D878" s="32">
        <f t="shared" si="112"/>
        <v>929.0146597765217</v>
      </c>
      <c r="E878" s="24">
        <f t="shared" si="105"/>
        <v>1076.5042767062805</v>
      </c>
      <c r="F878" s="5">
        <f t="shared" si="106"/>
        <v>0.1729657868927461</v>
      </c>
      <c r="G878" s="25">
        <f t="shared" si="107"/>
        <v>650</v>
      </c>
      <c r="H878" s="29">
        <f t="shared" si="108"/>
        <v>0.8965896321667498</v>
      </c>
      <c r="I878" s="26">
        <f t="shared" si="109"/>
        <v>0.5217515929211591</v>
      </c>
    </row>
    <row r="879" spans="1:9" ht="12">
      <c r="A879" s="23">
        <v>866</v>
      </c>
      <c r="B879" s="23">
        <f t="shared" si="110"/>
        <v>8660</v>
      </c>
      <c r="C879" s="24">
        <f t="shared" si="111"/>
        <v>144.33333333333334</v>
      </c>
      <c r="D879" s="32">
        <f t="shared" si="112"/>
        <v>929.5364113694429</v>
      </c>
      <c r="E879" s="24">
        <f t="shared" si="105"/>
        <v>1076.6772424931733</v>
      </c>
      <c r="F879" s="5">
        <f t="shared" si="106"/>
        <v>0.17276634518043466</v>
      </c>
      <c r="G879" s="25">
        <f t="shared" si="107"/>
        <v>650</v>
      </c>
      <c r="H879" s="29">
        <f t="shared" si="108"/>
        <v>0.8965896321667498</v>
      </c>
      <c r="I879" s="26">
        <f t="shared" si="109"/>
        <v>0.5204980865623265</v>
      </c>
    </row>
    <row r="880" spans="1:9" ht="12">
      <c r="A880" s="23">
        <v>867</v>
      </c>
      <c r="B880" s="23">
        <f t="shared" si="110"/>
        <v>8670</v>
      </c>
      <c r="C880" s="24">
        <f t="shared" si="111"/>
        <v>144.5</v>
      </c>
      <c r="D880" s="32">
        <f t="shared" si="112"/>
        <v>930.0569094560052</v>
      </c>
      <c r="E880" s="24">
        <f t="shared" si="105"/>
        <v>1076.8500088383537</v>
      </c>
      <c r="F880" s="5">
        <f t="shared" si="106"/>
        <v>0.17256736287845342</v>
      </c>
      <c r="G880" s="25">
        <f t="shared" si="107"/>
        <v>650</v>
      </c>
      <c r="H880" s="29">
        <f t="shared" si="108"/>
        <v>0.8965896321667498</v>
      </c>
      <c r="I880" s="26">
        <f t="shared" si="109"/>
        <v>0.5192483818654591</v>
      </c>
    </row>
    <row r="881" spans="1:9" ht="12">
      <c r="A881" s="23">
        <v>868</v>
      </c>
      <c r="B881" s="23">
        <f t="shared" si="110"/>
        <v>8680</v>
      </c>
      <c r="C881" s="24">
        <f t="shared" si="111"/>
        <v>144.66666666666666</v>
      </c>
      <c r="D881" s="32">
        <f t="shared" si="112"/>
        <v>930.5761578378707</v>
      </c>
      <c r="E881" s="24">
        <f t="shared" si="105"/>
        <v>1077.0225762012321</v>
      </c>
      <c r="F881" s="5">
        <f t="shared" si="106"/>
        <v>0.17236883840246264</v>
      </c>
      <c r="G881" s="25">
        <f t="shared" si="107"/>
        <v>650</v>
      </c>
      <c r="H881" s="29">
        <f t="shared" si="108"/>
        <v>0.8965896321667498</v>
      </c>
      <c r="I881" s="26">
        <f t="shared" si="109"/>
        <v>0.5180024667881334</v>
      </c>
    </row>
    <row r="882" spans="1:9" ht="12">
      <c r="A882" s="23">
        <v>869</v>
      </c>
      <c r="B882" s="23">
        <f t="shared" si="110"/>
        <v>8690</v>
      </c>
      <c r="C882" s="24">
        <f t="shared" si="111"/>
        <v>144.83333333333334</v>
      </c>
      <c r="D882" s="32">
        <f t="shared" si="112"/>
        <v>931.0941603046589</v>
      </c>
      <c r="E882" s="24">
        <f t="shared" si="105"/>
        <v>1077.1949450396346</v>
      </c>
      <c r="F882" s="5">
        <f t="shared" si="106"/>
        <v>0.17217077017335214</v>
      </c>
      <c r="G882" s="25">
        <f t="shared" si="107"/>
        <v>650</v>
      </c>
      <c r="H882" s="29">
        <f t="shared" si="108"/>
        <v>0.8965896321667498</v>
      </c>
      <c r="I882" s="26">
        <f t="shared" si="109"/>
        <v>0.5167603293255838</v>
      </c>
    </row>
    <row r="883" spans="1:9" ht="12">
      <c r="A883" s="23">
        <v>870</v>
      </c>
      <c r="B883" s="23">
        <f t="shared" si="110"/>
        <v>8700</v>
      </c>
      <c r="C883" s="24">
        <f t="shared" si="111"/>
        <v>145</v>
      </c>
      <c r="D883" s="32">
        <f t="shared" si="112"/>
        <v>931.6109206339845</v>
      </c>
      <c r="E883" s="24">
        <f t="shared" si="105"/>
        <v>1077.367115809808</v>
      </c>
      <c r="F883" s="5">
        <f t="shared" si="106"/>
        <v>0.17197315662042456</v>
      </c>
      <c r="G883" s="25">
        <f t="shared" si="107"/>
        <v>650</v>
      </c>
      <c r="H883" s="29">
        <f t="shared" si="108"/>
        <v>0.8965896321667498</v>
      </c>
      <c r="I883" s="26">
        <f t="shared" si="109"/>
        <v>0.5155219575102822</v>
      </c>
    </row>
    <row r="884" spans="1:9" ht="12">
      <c r="A884" s="23">
        <v>871</v>
      </c>
      <c r="B884" s="23">
        <f t="shared" si="110"/>
        <v>8710</v>
      </c>
      <c r="C884" s="24">
        <f t="shared" si="111"/>
        <v>145.16666666666666</v>
      </c>
      <c r="D884" s="32">
        <f t="shared" si="112"/>
        <v>932.1264425914948</v>
      </c>
      <c r="E884" s="24">
        <f t="shared" si="105"/>
        <v>1077.5390889664284</v>
      </c>
      <c r="F884" s="5">
        <f t="shared" si="106"/>
        <v>0.17177599617980377</v>
      </c>
      <c r="G884" s="25">
        <f t="shared" si="107"/>
        <v>650</v>
      </c>
      <c r="H884" s="29">
        <f t="shared" si="108"/>
        <v>0.8965896321667498</v>
      </c>
      <c r="I884" s="26">
        <f t="shared" si="109"/>
        <v>0.5142873394119848</v>
      </c>
    </row>
    <row r="885" spans="1:9" ht="12">
      <c r="A885" s="23">
        <v>872</v>
      </c>
      <c r="B885" s="23">
        <f t="shared" si="110"/>
        <v>8720</v>
      </c>
      <c r="C885" s="24">
        <f t="shared" si="111"/>
        <v>145.33333333333334</v>
      </c>
      <c r="D885" s="32">
        <f t="shared" si="112"/>
        <v>932.6407299309068</v>
      </c>
      <c r="E885" s="24">
        <f t="shared" si="105"/>
        <v>1077.7108649626082</v>
      </c>
      <c r="F885" s="5">
        <f t="shared" si="106"/>
        <v>0.17157928729488958</v>
      </c>
      <c r="G885" s="25">
        <f t="shared" si="107"/>
        <v>650</v>
      </c>
      <c r="H885" s="29">
        <f t="shared" si="108"/>
        <v>0.8965896321667498</v>
      </c>
      <c r="I885" s="26">
        <f t="shared" si="109"/>
        <v>0.513056463137576</v>
      </c>
    </row>
    <row r="886" spans="1:9" ht="12">
      <c r="A886" s="23">
        <v>873</v>
      </c>
      <c r="B886" s="23">
        <f t="shared" si="110"/>
        <v>8730</v>
      </c>
      <c r="C886" s="24">
        <f t="shared" si="111"/>
        <v>145.5</v>
      </c>
      <c r="D886" s="32">
        <f t="shared" si="112"/>
        <v>933.1537863940443</v>
      </c>
      <c r="E886" s="24">
        <f t="shared" si="105"/>
        <v>1077.882444249903</v>
      </c>
      <c r="F886" s="5">
        <f t="shared" si="106"/>
        <v>0.1713830284161304</v>
      </c>
      <c r="G886" s="25">
        <f t="shared" si="107"/>
        <v>650</v>
      </c>
      <c r="H886" s="29">
        <f t="shared" si="108"/>
        <v>0.8965896321667498</v>
      </c>
      <c r="I886" s="26">
        <f t="shared" si="109"/>
        <v>0.5118293168309829</v>
      </c>
    </row>
    <row r="887" spans="1:9" ht="12">
      <c r="A887" s="23">
        <v>874</v>
      </c>
      <c r="B887" s="23">
        <f t="shared" si="110"/>
        <v>8740</v>
      </c>
      <c r="C887" s="24">
        <f t="shared" si="111"/>
        <v>145.66666666666666</v>
      </c>
      <c r="D887" s="32">
        <f t="shared" si="112"/>
        <v>933.6656157108753</v>
      </c>
      <c r="E887" s="24">
        <f t="shared" si="105"/>
        <v>1078.0538272783192</v>
      </c>
      <c r="F887" s="5">
        <f t="shared" si="106"/>
        <v>0.17118721800125059</v>
      </c>
      <c r="G887" s="25">
        <f t="shared" si="107"/>
        <v>650</v>
      </c>
      <c r="H887" s="29">
        <f t="shared" si="108"/>
        <v>0.8965896321667498</v>
      </c>
      <c r="I887" s="26">
        <f t="shared" si="109"/>
        <v>0.5106058886730436</v>
      </c>
    </row>
    <row r="888" spans="1:9" ht="12">
      <c r="A888" s="23">
        <v>875</v>
      </c>
      <c r="B888" s="23">
        <f t="shared" si="110"/>
        <v>8750</v>
      </c>
      <c r="C888" s="24">
        <f t="shared" si="111"/>
        <v>145.83333333333334</v>
      </c>
      <c r="D888" s="32">
        <f t="shared" si="112"/>
        <v>934.1762215995483</v>
      </c>
      <c r="E888" s="24">
        <f t="shared" si="105"/>
        <v>1078.2250144963205</v>
      </c>
      <c r="F888" s="5">
        <f t="shared" si="106"/>
        <v>0.17099185451434096</v>
      </c>
      <c r="G888" s="25">
        <f t="shared" si="107"/>
        <v>650</v>
      </c>
      <c r="H888" s="29">
        <f t="shared" si="108"/>
        <v>0.8965896321667498</v>
      </c>
      <c r="I888" s="26">
        <f t="shared" si="109"/>
        <v>0.5093861668814835</v>
      </c>
    </row>
    <row r="889" spans="1:9" ht="12">
      <c r="A889" s="23">
        <v>876</v>
      </c>
      <c r="B889" s="23">
        <f t="shared" si="110"/>
        <v>8760</v>
      </c>
      <c r="C889" s="24">
        <f t="shared" si="111"/>
        <v>146</v>
      </c>
      <c r="D889" s="32">
        <f t="shared" si="112"/>
        <v>934.6856077664297</v>
      </c>
      <c r="E889" s="24">
        <f t="shared" si="105"/>
        <v>1078.3960063508348</v>
      </c>
      <c r="F889" s="5">
        <f t="shared" si="106"/>
        <v>0.1707969364276778</v>
      </c>
      <c r="G889" s="25">
        <f t="shared" si="107"/>
        <v>650</v>
      </c>
      <c r="H889" s="29">
        <f t="shared" si="108"/>
        <v>0.8965896321667498</v>
      </c>
      <c r="I889" s="26">
        <f t="shared" si="109"/>
        <v>0.5081701397106356</v>
      </c>
    </row>
    <row r="890" spans="1:9" ht="12">
      <c r="A890" s="23">
        <v>877</v>
      </c>
      <c r="B890" s="23">
        <f t="shared" si="110"/>
        <v>8770</v>
      </c>
      <c r="C890" s="24">
        <f t="shared" si="111"/>
        <v>146.16666666666666</v>
      </c>
      <c r="D890" s="32">
        <f t="shared" si="112"/>
        <v>935.1937779061403</v>
      </c>
      <c r="E890" s="24">
        <f t="shared" si="105"/>
        <v>1078.5668032872625</v>
      </c>
      <c r="F890" s="5">
        <f t="shared" si="106"/>
        <v>0.17060246221967645</v>
      </c>
      <c r="G890" s="25">
        <f t="shared" si="107"/>
        <v>650</v>
      </c>
      <c r="H890" s="29">
        <f t="shared" si="108"/>
        <v>0.8965896321667498</v>
      </c>
      <c r="I890" s="26">
        <f t="shared" si="109"/>
        <v>0.5069577954515267</v>
      </c>
    </row>
    <row r="891" spans="1:9" ht="12">
      <c r="A891" s="23">
        <v>878</v>
      </c>
      <c r="B891" s="23">
        <f t="shared" si="110"/>
        <v>8780</v>
      </c>
      <c r="C891" s="24">
        <f t="shared" si="111"/>
        <v>146.33333333333334</v>
      </c>
      <c r="D891" s="32">
        <f t="shared" si="112"/>
        <v>935.7007357015918</v>
      </c>
      <c r="E891" s="24">
        <f t="shared" si="105"/>
        <v>1078.7374057494821</v>
      </c>
      <c r="F891" s="5">
        <f t="shared" si="106"/>
        <v>0.17040843037557352</v>
      </c>
      <c r="G891" s="25">
        <f t="shared" si="107"/>
        <v>650</v>
      </c>
      <c r="H891" s="29">
        <f t="shared" si="108"/>
        <v>0.8965896321667498</v>
      </c>
      <c r="I891" s="26">
        <f t="shared" si="109"/>
        <v>0.5057491224317036</v>
      </c>
    </row>
    <row r="892" spans="1:9" ht="12">
      <c r="A892" s="23">
        <v>879</v>
      </c>
      <c r="B892" s="23">
        <f t="shared" si="110"/>
        <v>8790</v>
      </c>
      <c r="C892" s="24">
        <f t="shared" si="111"/>
        <v>146.5</v>
      </c>
      <c r="D892" s="32">
        <f t="shared" si="112"/>
        <v>936.2064848240235</v>
      </c>
      <c r="E892" s="24">
        <f t="shared" si="105"/>
        <v>1078.9078141798577</v>
      </c>
      <c r="F892" s="5">
        <f t="shared" si="106"/>
        <v>0.17021483938742676</v>
      </c>
      <c r="G892" s="25">
        <f t="shared" si="107"/>
        <v>650</v>
      </c>
      <c r="H892" s="29">
        <f t="shared" si="108"/>
        <v>0.8965896321667498</v>
      </c>
      <c r="I892" s="26">
        <f t="shared" si="109"/>
        <v>0.5045441090151229</v>
      </c>
    </row>
    <row r="893" spans="1:9" ht="12">
      <c r="A893" s="23">
        <v>880</v>
      </c>
      <c r="B893" s="23">
        <f t="shared" si="110"/>
        <v>8800</v>
      </c>
      <c r="C893" s="24">
        <f t="shared" si="111"/>
        <v>146.66666666666666</v>
      </c>
      <c r="D893" s="32">
        <f t="shared" si="112"/>
        <v>936.7110289330386</v>
      </c>
      <c r="E893" s="24">
        <f t="shared" si="105"/>
        <v>1079.0780290192452</v>
      </c>
      <c r="F893" s="5">
        <f t="shared" si="106"/>
        <v>0.17002168775525206</v>
      </c>
      <c r="G893" s="25">
        <f t="shared" si="107"/>
        <v>650</v>
      </c>
      <c r="H893" s="29">
        <f t="shared" si="108"/>
        <v>0.8965896321667498</v>
      </c>
      <c r="I893" s="26">
        <f t="shared" si="109"/>
        <v>0.503342743601938</v>
      </c>
    </row>
    <row r="894" spans="1:9" ht="12">
      <c r="A894" s="23">
        <v>881</v>
      </c>
      <c r="B894" s="23">
        <f t="shared" si="110"/>
        <v>8810</v>
      </c>
      <c r="C894" s="24">
        <f t="shared" si="111"/>
        <v>146.83333333333334</v>
      </c>
      <c r="D894" s="32">
        <f t="shared" si="112"/>
        <v>937.2143716766406</v>
      </c>
      <c r="E894" s="24">
        <f t="shared" si="105"/>
        <v>1079.2480507070004</v>
      </c>
      <c r="F894" s="5">
        <f t="shared" si="106"/>
        <v>0.16982897398452224</v>
      </c>
      <c r="G894" s="25">
        <f t="shared" si="107"/>
        <v>650</v>
      </c>
      <c r="H894" s="29">
        <f t="shared" si="108"/>
        <v>0.8965896321667498</v>
      </c>
      <c r="I894" s="26">
        <f t="shared" si="109"/>
        <v>0.5021450146286308</v>
      </c>
    </row>
    <row r="895" spans="1:9" ht="12">
      <c r="A895" s="23">
        <v>882</v>
      </c>
      <c r="B895" s="23">
        <f t="shared" si="110"/>
        <v>8820</v>
      </c>
      <c r="C895" s="24">
        <f t="shared" si="111"/>
        <v>147</v>
      </c>
      <c r="D895" s="32">
        <f t="shared" si="112"/>
        <v>937.7165166912691</v>
      </c>
      <c r="E895" s="24">
        <f t="shared" si="105"/>
        <v>1079.417879680985</v>
      </c>
      <c r="F895" s="5">
        <f t="shared" si="106"/>
        <v>0.16963669658821345</v>
      </c>
      <c r="G895" s="25">
        <f t="shared" si="107"/>
        <v>650</v>
      </c>
      <c r="H895" s="29">
        <f t="shared" si="108"/>
        <v>0.8965896321667498</v>
      </c>
      <c r="I895" s="26">
        <f t="shared" si="109"/>
        <v>0.5009509105677058</v>
      </c>
    </row>
    <row r="896" spans="1:9" ht="12">
      <c r="A896" s="23">
        <v>883</v>
      </c>
      <c r="B896" s="23">
        <f t="shared" si="110"/>
        <v>8830</v>
      </c>
      <c r="C896" s="24">
        <f t="shared" si="111"/>
        <v>147.16666666666666</v>
      </c>
      <c r="D896" s="32">
        <f t="shared" si="112"/>
        <v>938.2174676018368</v>
      </c>
      <c r="E896" s="24">
        <f t="shared" si="105"/>
        <v>1079.5875163775731</v>
      </c>
      <c r="F896" s="5">
        <f t="shared" si="106"/>
        <v>0.1694448540861231</v>
      </c>
      <c r="G896" s="25">
        <f t="shared" si="107"/>
        <v>650</v>
      </c>
      <c r="H896" s="29">
        <f t="shared" si="108"/>
        <v>0.8965896321667498</v>
      </c>
      <c r="I896" s="26">
        <f t="shared" si="109"/>
        <v>0.49976041992765063</v>
      </c>
    </row>
    <row r="897" spans="1:9" ht="12">
      <c r="A897" s="23">
        <v>884</v>
      </c>
      <c r="B897" s="23">
        <f t="shared" si="110"/>
        <v>8840</v>
      </c>
      <c r="C897" s="24">
        <f t="shared" si="111"/>
        <v>147.33333333333334</v>
      </c>
      <c r="D897" s="32">
        <f t="shared" si="112"/>
        <v>938.7172280217644</v>
      </c>
      <c r="E897" s="24">
        <f t="shared" si="105"/>
        <v>1079.7569612316593</v>
      </c>
      <c r="F897" s="5">
        <f t="shared" si="106"/>
        <v>0.1692534450032781</v>
      </c>
      <c r="G897" s="25">
        <f t="shared" si="107"/>
        <v>650</v>
      </c>
      <c r="H897" s="29">
        <f t="shared" si="108"/>
        <v>0.8965896321667498</v>
      </c>
      <c r="I897" s="26">
        <f t="shared" si="109"/>
        <v>0.49857353125297976</v>
      </c>
    </row>
    <row r="898" spans="1:9" ht="12">
      <c r="A898" s="23">
        <v>885</v>
      </c>
      <c r="B898" s="23">
        <f t="shared" si="110"/>
        <v>8850</v>
      </c>
      <c r="C898" s="24">
        <f t="shared" si="111"/>
        <v>147.5</v>
      </c>
      <c r="D898" s="32">
        <f t="shared" si="112"/>
        <v>939.2158015530174</v>
      </c>
      <c r="E898" s="24">
        <f t="shared" si="105"/>
        <v>1079.9262146766625</v>
      </c>
      <c r="F898" s="5">
        <f t="shared" si="106"/>
        <v>0.16906246787425516</v>
      </c>
      <c r="G898" s="25">
        <f t="shared" si="107"/>
        <v>650</v>
      </c>
      <c r="H898" s="29">
        <f t="shared" si="108"/>
        <v>0.8965896321667498</v>
      </c>
      <c r="I898" s="26">
        <f t="shared" si="109"/>
        <v>0.49739023312371605</v>
      </c>
    </row>
    <row r="899" spans="1:9" ht="12">
      <c r="A899" s="23">
        <v>886</v>
      </c>
      <c r="B899" s="23">
        <f t="shared" si="110"/>
        <v>8860</v>
      </c>
      <c r="C899" s="24">
        <f t="shared" si="111"/>
        <v>147.66666666666666</v>
      </c>
      <c r="D899" s="32">
        <f t="shared" si="112"/>
        <v>939.7131917861411</v>
      </c>
      <c r="E899" s="24">
        <f t="shared" si="105"/>
        <v>1080.0952771445368</v>
      </c>
      <c r="F899" s="5">
        <f t="shared" si="106"/>
        <v>0.16887192123704153</v>
      </c>
      <c r="G899" s="25">
        <f t="shared" si="107"/>
        <v>650</v>
      </c>
      <c r="H899" s="29">
        <f t="shared" si="108"/>
        <v>0.8965896321667498</v>
      </c>
      <c r="I899" s="26">
        <f t="shared" si="109"/>
        <v>0.4962105141558722</v>
      </c>
    </row>
    <row r="900" spans="1:9" ht="12">
      <c r="A900" s="23">
        <v>887</v>
      </c>
      <c r="B900" s="23">
        <f t="shared" si="110"/>
        <v>8870</v>
      </c>
      <c r="C900" s="24">
        <f t="shared" si="111"/>
        <v>147.83333333333334</v>
      </c>
      <c r="D900" s="32">
        <f t="shared" si="112"/>
        <v>940.209402300297</v>
      </c>
      <c r="E900" s="24">
        <f t="shared" si="105"/>
        <v>1080.2641490657738</v>
      </c>
      <c r="F900" s="5">
        <f t="shared" si="106"/>
        <v>0.16868180363849206</v>
      </c>
      <c r="G900" s="25">
        <f t="shared" si="107"/>
        <v>650</v>
      </c>
      <c r="H900" s="29">
        <f t="shared" si="108"/>
        <v>0.8965896321667498</v>
      </c>
      <c r="I900" s="26">
        <f t="shared" si="109"/>
        <v>0.4950343630008199</v>
      </c>
    </row>
    <row r="901" spans="1:9" ht="12">
      <c r="A901" s="23">
        <v>888</v>
      </c>
      <c r="B901" s="23">
        <f t="shared" si="110"/>
        <v>8880</v>
      </c>
      <c r="C901" s="24">
        <f t="shared" si="111"/>
        <v>148</v>
      </c>
      <c r="D901" s="32">
        <f t="shared" si="112"/>
        <v>940.7044366632979</v>
      </c>
      <c r="E901" s="24">
        <f t="shared" si="105"/>
        <v>1080.4328308694123</v>
      </c>
      <c r="F901" s="5">
        <f t="shared" si="106"/>
        <v>0.16849211363091854</v>
      </c>
      <c r="G901" s="25">
        <f t="shared" si="107"/>
        <v>650</v>
      </c>
      <c r="H901" s="29">
        <f t="shared" si="108"/>
        <v>0.8965896321667498</v>
      </c>
      <c r="I901" s="26">
        <f t="shared" si="109"/>
        <v>0.49386176834551354</v>
      </c>
    </row>
    <row r="902" spans="1:9" ht="12">
      <c r="A902" s="23">
        <v>889</v>
      </c>
      <c r="B902" s="23">
        <f t="shared" si="110"/>
        <v>8890</v>
      </c>
      <c r="C902" s="24">
        <f t="shared" si="111"/>
        <v>148.16666666666666</v>
      </c>
      <c r="D902" s="32">
        <f t="shared" si="112"/>
        <v>941.1982984316434</v>
      </c>
      <c r="E902" s="24">
        <f t="shared" si="105"/>
        <v>1080.6013229830432</v>
      </c>
      <c r="F902" s="5">
        <f t="shared" si="106"/>
        <v>0.168302849773454</v>
      </c>
      <c r="G902" s="25">
        <f t="shared" si="107"/>
        <v>650</v>
      </c>
      <c r="H902" s="29">
        <f t="shared" si="108"/>
        <v>0.8965896321667498</v>
      </c>
      <c r="I902" s="26">
        <f t="shared" si="109"/>
        <v>0.49269271891225225</v>
      </c>
    </row>
    <row r="903" spans="1:9" ht="12">
      <c r="A903" s="23">
        <v>890</v>
      </c>
      <c r="B903" s="23">
        <f t="shared" si="110"/>
        <v>8900</v>
      </c>
      <c r="C903" s="24">
        <f t="shared" si="111"/>
        <v>148.33333333333334</v>
      </c>
      <c r="D903" s="32">
        <f t="shared" si="112"/>
        <v>941.6909911505556</v>
      </c>
      <c r="E903" s="24">
        <f t="shared" si="105"/>
        <v>1080.7696258328167</v>
      </c>
      <c r="F903" s="5">
        <f t="shared" si="106"/>
        <v>0.1681140106318253</v>
      </c>
      <c r="G903" s="25">
        <f t="shared" si="107"/>
        <v>650</v>
      </c>
      <c r="H903" s="29">
        <f t="shared" si="108"/>
        <v>0.8965896321667498</v>
      </c>
      <c r="I903" s="26">
        <f t="shared" si="109"/>
        <v>0.49152720345859596</v>
      </c>
    </row>
    <row r="904" spans="1:9" ht="12">
      <c r="A904" s="23">
        <v>891</v>
      </c>
      <c r="B904" s="23">
        <f t="shared" si="110"/>
        <v>8910</v>
      </c>
      <c r="C904" s="24">
        <f t="shared" si="111"/>
        <v>148.5</v>
      </c>
      <c r="D904" s="32">
        <f t="shared" si="112"/>
        <v>942.1825183540143</v>
      </c>
      <c r="E904" s="24">
        <f t="shared" si="105"/>
        <v>1080.9377398434485</v>
      </c>
      <c r="F904" s="5">
        <f t="shared" si="106"/>
        <v>0.167925594777671</v>
      </c>
      <c r="G904" s="25">
        <f t="shared" si="107"/>
        <v>650</v>
      </c>
      <c r="H904" s="29">
        <f t="shared" si="108"/>
        <v>0.8965896321667498</v>
      </c>
      <c r="I904" s="26">
        <f t="shared" si="109"/>
        <v>0.4903652107773272</v>
      </c>
    </row>
    <row r="905" spans="1:9" ht="12">
      <c r="A905" s="23">
        <v>892</v>
      </c>
      <c r="B905" s="23">
        <f t="shared" si="110"/>
        <v>8920</v>
      </c>
      <c r="C905" s="24">
        <f t="shared" si="111"/>
        <v>148.66666666666666</v>
      </c>
      <c r="D905" s="32">
        <f t="shared" si="112"/>
        <v>942.6728835647916</v>
      </c>
      <c r="E905" s="24">
        <f t="shared" si="105"/>
        <v>1081.1056654382262</v>
      </c>
      <c r="F905" s="5">
        <f t="shared" si="106"/>
        <v>0.16773760078967825</v>
      </c>
      <c r="G905" s="25">
        <f t="shared" si="107"/>
        <v>650</v>
      </c>
      <c r="H905" s="29">
        <f t="shared" si="108"/>
        <v>0.8965896321667498</v>
      </c>
      <c r="I905" s="26">
        <f t="shared" si="109"/>
        <v>0.48920672969623546</v>
      </c>
    </row>
    <row r="906" spans="1:9" ht="12">
      <c r="A906" s="23">
        <v>893</v>
      </c>
      <c r="B906" s="23">
        <f t="shared" si="110"/>
        <v>8930</v>
      </c>
      <c r="C906" s="24">
        <f t="shared" si="111"/>
        <v>148.83333333333334</v>
      </c>
      <c r="D906" s="32">
        <f t="shared" si="112"/>
        <v>943.1620902944878</v>
      </c>
      <c r="E906" s="24">
        <f t="shared" si="105"/>
        <v>1081.2734030390159</v>
      </c>
      <c r="F906" s="5">
        <f t="shared" si="106"/>
        <v>0.16755002725221857</v>
      </c>
      <c r="G906" s="25">
        <f t="shared" si="107"/>
        <v>650</v>
      </c>
      <c r="H906" s="29">
        <f t="shared" si="108"/>
        <v>0.8965896321667498</v>
      </c>
      <c r="I906" s="26">
        <f t="shared" si="109"/>
        <v>0.4880517490781442</v>
      </c>
    </row>
    <row r="907" spans="1:9" ht="12">
      <c r="A907" s="23">
        <v>894</v>
      </c>
      <c r="B907" s="23">
        <f t="shared" si="110"/>
        <v>8940</v>
      </c>
      <c r="C907" s="24">
        <f t="shared" si="111"/>
        <v>149</v>
      </c>
      <c r="D907" s="32">
        <f t="shared" si="112"/>
        <v>943.650142043566</v>
      </c>
      <c r="E907" s="24">
        <f t="shared" si="105"/>
        <v>1081.440953066268</v>
      </c>
      <c r="F907" s="5">
        <f t="shared" si="106"/>
        <v>0.16736287275648465</v>
      </c>
      <c r="G907" s="25">
        <f t="shared" si="107"/>
        <v>650</v>
      </c>
      <c r="H907" s="29">
        <f t="shared" si="108"/>
        <v>0.8965896321667498</v>
      </c>
      <c r="I907" s="26">
        <f t="shared" si="109"/>
        <v>0.4869002578206965</v>
      </c>
    </row>
    <row r="908" spans="1:9" ht="12">
      <c r="A908" s="23">
        <v>895</v>
      </c>
      <c r="B908" s="23">
        <f t="shared" si="110"/>
        <v>8950</v>
      </c>
      <c r="C908" s="24">
        <f t="shared" si="111"/>
        <v>149.16666666666666</v>
      </c>
      <c r="D908" s="32">
        <f t="shared" si="112"/>
        <v>944.1370423013867</v>
      </c>
      <c r="E908" s="24">
        <f t="shared" si="105"/>
        <v>1081.6083159390246</v>
      </c>
      <c r="F908" s="5">
        <f t="shared" si="106"/>
        <v>0.16717613590026303</v>
      </c>
      <c r="G908" s="25">
        <f t="shared" si="107"/>
        <v>650</v>
      </c>
      <c r="H908" s="29">
        <f t="shared" si="108"/>
        <v>0.8965896321667498</v>
      </c>
      <c r="I908" s="26">
        <f t="shared" si="109"/>
        <v>0.4857522448562751</v>
      </c>
    </row>
    <row r="909" spans="1:9" ht="12">
      <c r="A909" s="23">
        <v>896</v>
      </c>
      <c r="B909" s="23">
        <f t="shared" si="110"/>
        <v>8960</v>
      </c>
      <c r="C909" s="24">
        <f t="shared" si="111"/>
        <v>149.33333333333334</v>
      </c>
      <c r="D909" s="32">
        <f t="shared" si="112"/>
        <v>944.622794546243</v>
      </c>
      <c r="E909" s="24">
        <f aca="true" t="shared" si="113" ref="E909:E972">20+345*LOG(8*(B909)/60+1)</f>
        <v>1081.7754920749248</v>
      </c>
      <c r="F909" s="5">
        <f aca="true" t="shared" si="114" ref="F909:F972">20+345*LOG(8*(B909+delta_t_p)/60+1)-E909</f>
        <v>0.16698981528679724</v>
      </c>
      <c r="G909" s="25">
        <f aca="true" t="shared" si="115" ref="G909:G972">IF(steel_p&lt;&gt;1,IF(D909&lt;600,425+0.773*D909-0.00169*D909^2+0.00000222*D909^3,IF(D909&lt;735,666+13002/(738-D909),IF(D909&lt;900,545+17820/(D909-731),650))),450+0.28*D909-0.000291*D909^2+0.000000134*D909^3)</f>
        <v>650</v>
      </c>
      <c r="H909" s="29">
        <f aca="true" t="shared" si="116" ref="H909:H972">(ro_p*c_p)/(7850*G909)*dp*fatt_sez_prot</f>
        <v>0.8965896321667498</v>
      </c>
      <c r="I909" s="26">
        <f aca="true" t="shared" si="117" ref="I909:I972">lam_p/dp*fatt_sez_prot/(7850*G909)*(E909-D909)/(1+H909/3)*delta_t_p-(EXP(H909/10)-1)*F909</f>
        <v>0.48460769915200586</v>
      </c>
    </row>
    <row r="910" spans="1:9" ht="12">
      <c r="A910" s="23">
        <v>897</v>
      </c>
      <c r="B910" s="23">
        <f aca="true" t="shared" si="118" ref="B910:B973">B909+delta_t_p</f>
        <v>8970</v>
      </c>
      <c r="C910" s="24">
        <f aca="true" t="shared" si="119" ref="C910:C973">B910/60</f>
        <v>149.5</v>
      </c>
      <c r="D910" s="32">
        <f t="shared" si="112"/>
        <v>945.107402245395</v>
      </c>
      <c r="E910" s="24">
        <f t="shared" si="113"/>
        <v>1081.9424818902116</v>
      </c>
      <c r="F910" s="5">
        <f t="shared" si="114"/>
        <v>0.1668039095259246</v>
      </c>
      <c r="G910" s="25">
        <f t="shared" si="115"/>
        <v>650</v>
      </c>
      <c r="H910" s="29">
        <f t="shared" si="116"/>
        <v>0.8965896321667498</v>
      </c>
      <c r="I910" s="26">
        <f t="shared" si="117"/>
        <v>0.4834666097095442</v>
      </c>
    </row>
    <row r="911" spans="1:9" ht="12">
      <c r="A911" s="23">
        <v>898</v>
      </c>
      <c r="B911" s="23">
        <f t="shared" si="118"/>
        <v>8980</v>
      </c>
      <c r="C911" s="24">
        <f t="shared" si="119"/>
        <v>149.66666666666666</v>
      </c>
      <c r="D911" s="32">
        <f aca="true" t="shared" si="120" ref="D911:D974">D910+IF(AND(I910&lt;0,F910&gt;0),0,I910)</f>
        <v>945.5908688551045</v>
      </c>
      <c r="E911" s="24">
        <f t="shared" si="113"/>
        <v>1082.1092857997376</v>
      </c>
      <c r="F911" s="5">
        <f t="shared" si="114"/>
        <v>0.16661841723316684</v>
      </c>
      <c r="G911" s="25">
        <f t="shared" si="115"/>
        <v>650</v>
      </c>
      <c r="H911" s="29">
        <f t="shared" si="116"/>
        <v>0.8965896321667498</v>
      </c>
      <c r="I911" s="26">
        <f t="shared" si="117"/>
        <v>0.4823289655650585</v>
      </c>
    </row>
    <row r="912" spans="1:9" ht="12">
      <c r="A912" s="23">
        <v>899</v>
      </c>
      <c r="B912" s="23">
        <f t="shared" si="118"/>
        <v>8990</v>
      </c>
      <c r="C912" s="24">
        <f t="shared" si="119"/>
        <v>149.83333333333334</v>
      </c>
      <c r="D912" s="32">
        <f t="shared" si="120"/>
        <v>946.0731978206696</v>
      </c>
      <c r="E912" s="24">
        <f t="shared" si="113"/>
        <v>1082.2759042169707</v>
      </c>
      <c r="F912" s="5">
        <f t="shared" si="114"/>
        <v>0.16643333703177632</v>
      </c>
      <c r="G912" s="25">
        <f t="shared" si="115"/>
        <v>650</v>
      </c>
      <c r="H912" s="29">
        <f t="shared" si="116"/>
        <v>0.8965896321667498</v>
      </c>
      <c r="I912" s="26">
        <f t="shared" si="117"/>
        <v>0.4811947557889335</v>
      </c>
    </row>
    <row r="913" spans="1:9" ht="12">
      <c r="A913" s="23">
        <v>900</v>
      </c>
      <c r="B913" s="23">
        <f t="shared" si="118"/>
        <v>9000</v>
      </c>
      <c r="C913" s="24">
        <f t="shared" si="119"/>
        <v>150</v>
      </c>
      <c r="D913" s="32">
        <f t="shared" si="120"/>
        <v>946.5543925764586</v>
      </c>
      <c r="E913" s="24">
        <f t="shared" si="113"/>
        <v>1082.4423375540025</v>
      </c>
      <c r="F913" s="5">
        <f t="shared" si="114"/>
        <v>0.16624866754932555</v>
      </c>
      <c r="G913" s="25">
        <f t="shared" si="115"/>
        <v>650</v>
      </c>
      <c r="H913" s="29">
        <f t="shared" si="116"/>
        <v>0.8965896321667498</v>
      </c>
      <c r="I913" s="26">
        <f t="shared" si="117"/>
        <v>0.4800639694859936</v>
      </c>
    </row>
    <row r="914" spans="1:9" ht="12">
      <c r="A914" s="23">
        <v>901</v>
      </c>
      <c r="B914" s="23">
        <f t="shared" si="118"/>
        <v>9010</v>
      </c>
      <c r="C914" s="24">
        <f t="shared" si="119"/>
        <v>150.16666666666666</v>
      </c>
      <c r="D914" s="32">
        <f t="shared" si="120"/>
        <v>947.0344565459445</v>
      </c>
      <c r="E914" s="24">
        <f t="shared" si="113"/>
        <v>1082.6085862215518</v>
      </c>
      <c r="F914" s="5">
        <f t="shared" si="114"/>
        <v>0.16606440741975348</v>
      </c>
      <c r="G914" s="25">
        <f t="shared" si="115"/>
        <v>650</v>
      </c>
      <c r="H914" s="29">
        <f t="shared" si="116"/>
        <v>0.8965896321667498</v>
      </c>
      <c r="I914" s="26">
        <f t="shared" si="117"/>
        <v>0.4789365957952002</v>
      </c>
    </row>
    <row r="915" spans="1:9" ht="12">
      <c r="A915" s="23">
        <v>902</v>
      </c>
      <c r="B915" s="23">
        <f t="shared" si="118"/>
        <v>9020</v>
      </c>
      <c r="C915" s="24">
        <f t="shared" si="119"/>
        <v>150.33333333333334</v>
      </c>
      <c r="D915" s="32">
        <f t="shared" si="120"/>
        <v>947.5133931417397</v>
      </c>
      <c r="E915" s="24">
        <f t="shared" si="113"/>
        <v>1082.7746506289716</v>
      </c>
      <c r="F915" s="5">
        <f t="shared" si="114"/>
        <v>0.1658805552845024</v>
      </c>
      <c r="G915" s="25">
        <f t="shared" si="115"/>
        <v>650</v>
      </c>
      <c r="H915" s="29">
        <f t="shared" si="116"/>
        <v>0.8965896321667498</v>
      </c>
      <c r="I915" s="26">
        <f t="shared" si="117"/>
        <v>0.47781262388944434</v>
      </c>
    </row>
    <row r="916" spans="1:9" ht="12">
      <c r="A916" s="23">
        <v>903</v>
      </c>
      <c r="B916" s="23">
        <f t="shared" si="118"/>
        <v>9030</v>
      </c>
      <c r="C916" s="24">
        <f t="shared" si="119"/>
        <v>150.5</v>
      </c>
      <c r="D916" s="32">
        <f t="shared" si="120"/>
        <v>947.9912057656292</v>
      </c>
      <c r="E916" s="24">
        <f t="shared" si="113"/>
        <v>1082.940531184256</v>
      </c>
      <c r="F916" s="5">
        <f t="shared" si="114"/>
        <v>0.16569710978910734</v>
      </c>
      <c r="G916" s="25">
        <f t="shared" si="115"/>
        <v>650</v>
      </c>
      <c r="H916" s="29">
        <f t="shared" si="116"/>
        <v>0.8965896321667498</v>
      </c>
      <c r="I916" s="26">
        <f t="shared" si="117"/>
        <v>0.47669204297577</v>
      </c>
    </row>
    <row r="917" spans="1:9" ht="12">
      <c r="A917" s="23">
        <v>904</v>
      </c>
      <c r="B917" s="23">
        <f t="shared" si="118"/>
        <v>9040</v>
      </c>
      <c r="C917" s="24">
        <f t="shared" si="119"/>
        <v>150.66666666666666</v>
      </c>
      <c r="D917" s="32">
        <f t="shared" si="120"/>
        <v>948.4678978086049</v>
      </c>
      <c r="E917" s="24">
        <f t="shared" si="113"/>
        <v>1083.1062282940452</v>
      </c>
      <c r="F917" s="5">
        <f t="shared" si="114"/>
        <v>0.16551406958637926</v>
      </c>
      <c r="G917" s="25">
        <f t="shared" si="115"/>
        <v>650</v>
      </c>
      <c r="H917" s="29">
        <f t="shared" si="116"/>
        <v>0.8965896321667498</v>
      </c>
      <c r="I917" s="26">
        <f t="shared" si="117"/>
        <v>0.47557484229496694</v>
      </c>
    </row>
    <row r="918" spans="1:9" ht="12">
      <c r="A918" s="23">
        <v>905</v>
      </c>
      <c r="B918" s="23">
        <f t="shared" si="118"/>
        <v>9050</v>
      </c>
      <c r="C918" s="24">
        <f t="shared" si="119"/>
        <v>150.83333333333334</v>
      </c>
      <c r="D918" s="32">
        <f t="shared" si="120"/>
        <v>948.9434726508998</v>
      </c>
      <c r="E918" s="24">
        <f t="shared" si="113"/>
        <v>1083.2717423636316</v>
      </c>
      <c r="F918" s="5">
        <f t="shared" si="114"/>
        <v>0.1653314333345861</v>
      </c>
      <c r="G918" s="25">
        <f t="shared" si="115"/>
        <v>650</v>
      </c>
      <c r="H918" s="29">
        <f t="shared" si="116"/>
        <v>0.8965896321667498</v>
      </c>
      <c r="I918" s="26">
        <f t="shared" si="117"/>
        <v>0.47446101112164313</v>
      </c>
    </row>
    <row r="919" spans="1:9" ht="12">
      <c r="A919" s="23">
        <v>906</v>
      </c>
      <c r="B919" s="23">
        <f t="shared" si="118"/>
        <v>9060</v>
      </c>
      <c r="C919" s="24">
        <f t="shared" si="119"/>
        <v>151</v>
      </c>
      <c r="D919" s="32">
        <f t="shared" si="120"/>
        <v>949.4179336620215</v>
      </c>
      <c r="E919" s="24">
        <f t="shared" si="113"/>
        <v>1083.4370737969662</v>
      </c>
      <c r="F919" s="5">
        <f t="shared" si="114"/>
        <v>0.1651491996981349</v>
      </c>
      <c r="G919" s="25">
        <f t="shared" si="115"/>
        <v>650</v>
      </c>
      <c r="H919" s="29">
        <f t="shared" si="116"/>
        <v>0.8965896321667498</v>
      </c>
      <c r="I919" s="26">
        <f t="shared" si="117"/>
        <v>0.47335053876405764</v>
      </c>
    </row>
    <row r="920" spans="1:9" ht="12">
      <c r="A920" s="23">
        <v>907</v>
      </c>
      <c r="B920" s="23">
        <f t="shared" si="118"/>
        <v>9070</v>
      </c>
      <c r="C920" s="24">
        <f t="shared" si="119"/>
        <v>151.16666666666666</v>
      </c>
      <c r="D920" s="32">
        <f t="shared" si="120"/>
        <v>949.8912842007855</v>
      </c>
      <c r="E920" s="24">
        <f t="shared" si="113"/>
        <v>1083.6022229966643</v>
      </c>
      <c r="F920" s="5">
        <f t="shared" si="114"/>
        <v>0.16496736734666229</v>
      </c>
      <c r="G920" s="25">
        <f t="shared" si="115"/>
        <v>650</v>
      </c>
      <c r="H920" s="29">
        <f t="shared" si="116"/>
        <v>0.8965896321667498</v>
      </c>
      <c r="I920" s="26">
        <f t="shared" si="117"/>
        <v>0.47224341456410723</v>
      </c>
    </row>
    <row r="921" spans="1:9" ht="12">
      <c r="A921" s="23">
        <v>908</v>
      </c>
      <c r="B921" s="23">
        <f t="shared" si="118"/>
        <v>9080</v>
      </c>
      <c r="C921" s="24">
        <f t="shared" si="119"/>
        <v>151.33333333333334</v>
      </c>
      <c r="D921" s="32">
        <f t="shared" si="120"/>
        <v>950.3635276153497</v>
      </c>
      <c r="E921" s="24">
        <f t="shared" si="113"/>
        <v>1083.767190364011</v>
      </c>
      <c r="F921" s="5">
        <f t="shared" si="114"/>
        <v>0.16478593495685345</v>
      </c>
      <c r="G921" s="25">
        <f t="shared" si="115"/>
        <v>650</v>
      </c>
      <c r="H921" s="29">
        <f t="shared" si="116"/>
        <v>0.8965896321667498</v>
      </c>
      <c r="I921" s="26">
        <f t="shared" si="117"/>
        <v>0.47113962789705016</v>
      </c>
    </row>
    <row r="922" spans="1:9" ht="12">
      <c r="A922" s="23">
        <v>909</v>
      </c>
      <c r="B922" s="23">
        <f t="shared" si="118"/>
        <v>9090</v>
      </c>
      <c r="C922" s="24">
        <f t="shared" si="119"/>
        <v>151.5</v>
      </c>
      <c r="D922" s="32">
        <f t="shared" si="120"/>
        <v>950.8346672432467</v>
      </c>
      <c r="E922" s="24">
        <f t="shared" si="113"/>
        <v>1083.9319762989678</v>
      </c>
      <c r="F922" s="5">
        <f t="shared" si="114"/>
        <v>0.16460490120948634</v>
      </c>
      <c r="G922" s="25">
        <f t="shared" si="115"/>
        <v>650</v>
      </c>
      <c r="H922" s="29">
        <f t="shared" si="116"/>
        <v>0.8965896321667498</v>
      </c>
      <c r="I922" s="26">
        <f t="shared" si="117"/>
        <v>0.4700391681716883</v>
      </c>
    </row>
    <row r="923" spans="1:9" ht="12">
      <c r="A923" s="23">
        <v>910</v>
      </c>
      <c r="B923" s="23">
        <f t="shared" si="118"/>
        <v>9100</v>
      </c>
      <c r="C923" s="24">
        <f t="shared" si="119"/>
        <v>151.66666666666666</v>
      </c>
      <c r="D923" s="32">
        <f t="shared" si="120"/>
        <v>951.3047064114184</v>
      </c>
      <c r="E923" s="24">
        <f t="shared" si="113"/>
        <v>1084.0965812001773</v>
      </c>
      <c r="F923" s="5">
        <f t="shared" si="114"/>
        <v>0.16442426479375172</v>
      </c>
      <c r="G923" s="25">
        <f t="shared" si="115"/>
        <v>650</v>
      </c>
      <c r="H923" s="29">
        <f t="shared" si="116"/>
        <v>0.8965896321667498</v>
      </c>
      <c r="I923" s="26">
        <f t="shared" si="117"/>
        <v>0.4689420248298546</v>
      </c>
    </row>
    <row r="924" spans="1:9" ht="12">
      <c r="A924" s="23">
        <v>911</v>
      </c>
      <c r="B924" s="23">
        <f t="shared" si="118"/>
        <v>9110</v>
      </c>
      <c r="C924" s="24">
        <f t="shared" si="119"/>
        <v>151.83333333333334</v>
      </c>
      <c r="D924" s="32">
        <f t="shared" si="120"/>
        <v>951.7736484362482</v>
      </c>
      <c r="E924" s="24">
        <f t="shared" si="113"/>
        <v>1084.261005464971</v>
      </c>
      <c r="F924" s="5">
        <f t="shared" si="114"/>
        <v>0.16424402440134145</v>
      </c>
      <c r="G924" s="25">
        <f t="shared" si="115"/>
        <v>650</v>
      </c>
      <c r="H924" s="29">
        <f t="shared" si="116"/>
        <v>0.8965896321667498</v>
      </c>
      <c r="I924" s="26">
        <f t="shared" si="117"/>
        <v>0.4678481873468771</v>
      </c>
    </row>
    <row r="925" spans="1:9" ht="12">
      <c r="A925" s="23">
        <v>912</v>
      </c>
      <c r="B925" s="23">
        <f t="shared" si="118"/>
        <v>9120</v>
      </c>
      <c r="C925" s="24">
        <f t="shared" si="119"/>
        <v>152</v>
      </c>
      <c r="D925" s="32">
        <f t="shared" si="120"/>
        <v>952.2414966235951</v>
      </c>
      <c r="E925" s="24">
        <f t="shared" si="113"/>
        <v>1084.4252494893724</v>
      </c>
      <c r="F925" s="5">
        <f t="shared" si="114"/>
        <v>0.16406417873236023</v>
      </c>
      <c r="G925" s="25">
        <f t="shared" si="115"/>
        <v>650</v>
      </c>
      <c r="H925" s="29">
        <f t="shared" si="116"/>
        <v>0.8965896321667498</v>
      </c>
      <c r="I925" s="26">
        <f t="shared" si="117"/>
        <v>0.46675764523091257</v>
      </c>
    </row>
    <row r="926" spans="1:9" ht="12">
      <c r="A926" s="23">
        <v>913</v>
      </c>
      <c r="B926" s="23">
        <f t="shared" si="118"/>
        <v>9130</v>
      </c>
      <c r="C926" s="24">
        <f t="shared" si="119"/>
        <v>152.16666666666666</v>
      </c>
      <c r="D926" s="32">
        <f t="shared" si="120"/>
        <v>952.7082542688261</v>
      </c>
      <c r="E926" s="24">
        <f t="shared" si="113"/>
        <v>1084.5893136681048</v>
      </c>
      <c r="F926" s="5">
        <f t="shared" si="114"/>
        <v>0.16388472649146024</v>
      </c>
      <c r="G926" s="25">
        <f t="shared" si="115"/>
        <v>650</v>
      </c>
      <c r="H926" s="29">
        <f t="shared" si="116"/>
        <v>0.8965896321667498</v>
      </c>
      <c r="I926" s="26">
        <f t="shared" si="117"/>
        <v>0.46567038802321875</v>
      </c>
    </row>
    <row r="927" spans="1:9" ht="12">
      <c r="A927" s="23">
        <v>914</v>
      </c>
      <c r="B927" s="23">
        <f t="shared" si="118"/>
        <v>9140</v>
      </c>
      <c r="C927" s="24">
        <f t="shared" si="119"/>
        <v>152.33333333333334</v>
      </c>
      <c r="D927" s="32">
        <f t="shared" si="120"/>
        <v>953.1739246568493</v>
      </c>
      <c r="E927" s="24">
        <f t="shared" si="113"/>
        <v>1084.7531983945962</v>
      </c>
      <c r="F927" s="5">
        <f t="shared" si="114"/>
        <v>0.16370566638829587</v>
      </c>
      <c r="G927" s="25">
        <f t="shared" si="115"/>
        <v>650</v>
      </c>
      <c r="H927" s="29">
        <f t="shared" si="116"/>
        <v>0.8965896321667498</v>
      </c>
      <c r="I927" s="26">
        <f t="shared" si="117"/>
        <v>0.46458640529800876</v>
      </c>
    </row>
    <row r="928" spans="1:9" ht="12">
      <c r="A928" s="23">
        <v>915</v>
      </c>
      <c r="B928" s="23">
        <f t="shared" si="118"/>
        <v>9150</v>
      </c>
      <c r="C928" s="24">
        <f t="shared" si="119"/>
        <v>152.5</v>
      </c>
      <c r="D928" s="32">
        <f t="shared" si="120"/>
        <v>953.6385110621474</v>
      </c>
      <c r="E928" s="24">
        <f t="shared" si="113"/>
        <v>1084.9169040609845</v>
      </c>
      <c r="F928" s="5">
        <f t="shared" si="114"/>
        <v>0.16352699713979746</v>
      </c>
      <c r="G928" s="25">
        <f t="shared" si="115"/>
        <v>650</v>
      </c>
      <c r="H928" s="29">
        <f t="shared" si="116"/>
        <v>0.8965896321667498</v>
      </c>
      <c r="I928" s="26">
        <f t="shared" si="117"/>
        <v>0.4635056866621344</v>
      </c>
    </row>
    <row r="929" spans="1:9" ht="12">
      <c r="A929" s="23">
        <v>916</v>
      </c>
      <c r="B929" s="23">
        <f t="shared" si="118"/>
        <v>9160</v>
      </c>
      <c r="C929" s="24">
        <f t="shared" si="119"/>
        <v>152.66666666666666</v>
      </c>
      <c r="D929" s="32">
        <f t="shared" si="120"/>
        <v>954.1020167488095</v>
      </c>
      <c r="E929" s="24">
        <f t="shared" si="113"/>
        <v>1085.0804310581243</v>
      </c>
      <c r="F929" s="5">
        <f t="shared" si="114"/>
        <v>0.16334871746744284</v>
      </c>
      <c r="G929" s="25">
        <f t="shared" si="115"/>
        <v>650</v>
      </c>
      <c r="H929" s="29">
        <f t="shared" si="116"/>
        <v>0.8965896321667498</v>
      </c>
      <c r="I929" s="26">
        <f t="shared" si="117"/>
        <v>0.46242822175525106</v>
      </c>
    </row>
    <row r="930" spans="1:9" ht="12">
      <c r="A930" s="23">
        <v>917</v>
      </c>
      <c r="B930" s="23">
        <f t="shared" si="118"/>
        <v>9170</v>
      </c>
      <c r="C930" s="24">
        <f t="shared" si="119"/>
        <v>152.83333333333334</v>
      </c>
      <c r="D930" s="32">
        <f t="shared" si="120"/>
        <v>954.5644449705648</v>
      </c>
      <c r="E930" s="24">
        <f t="shared" si="113"/>
        <v>1085.2437797755917</v>
      </c>
      <c r="F930" s="5">
        <f t="shared" si="114"/>
        <v>0.16317082609839417</v>
      </c>
      <c r="G930" s="25">
        <f t="shared" si="115"/>
        <v>650</v>
      </c>
      <c r="H930" s="29">
        <f t="shared" si="116"/>
        <v>0.8965896321667498</v>
      </c>
      <c r="I930" s="26">
        <f t="shared" si="117"/>
        <v>0.4613540002496074</v>
      </c>
    </row>
    <row r="931" spans="1:9" ht="12">
      <c r="A931" s="23">
        <v>918</v>
      </c>
      <c r="B931" s="23">
        <f t="shared" si="118"/>
        <v>9180</v>
      </c>
      <c r="C931" s="24">
        <f t="shared" si="119"/>
        <v>153</v>
      </c>
      <c r="D931" s="32">
        <f t="shared" si="120"/>
        <v>955.0257989708143</v>
      </c>
      <c r="E931" s="24">
        <f t="shared" si="113"/>
        <v>1085.4069506016901</v>
      </c>
      <c r="F931" s="5">
        <f t="shared" si="114"/>
        <v>0.16299332176504322</v>
      </c>
      <c r="G931" s="25">
        <f t="shared" si="115"/>
        <v>650</v>
      </c>
      <c r="H931" s="29">
        <f t="shared" si="116"/>
        <v>0.8965896321667498</v>
      </c>
      <c r="I931" s="26">
        <f t="shared" si="117"/>
        <v>0.4602830118499891</v>
      </c>
    </row>
    <row r="932" spans="1:9" ht="12">
      <c r="A932" s="23">
        <v>919</v>
      </c>
      <c r="B932" s="23">
        <f t="shared" si="118"/>
        <v>9190</v>
      </c>
      <c r="C932" s="24">
        <f t="shared" si="119"/>
        <v>153.16666666666666</v>
      </c>
      <c r="D932" s="32">
        <f t="shared" si="120"/>
        <v>955.4860819826644</v>
      </c>
      <c r="E932" s="24">
        <f t="shared" si="113"/>
        <v>1085.5699439234552</v>
      </c>
      <c r="F932" s="5">
        <f t="shared" si="114"/>
        <v>0.16281620320637558</v>
      </c>
      <c r="G932" s="25">
        <f t="shared" si="115"/>
        <v>650</v>
      </c>
      <c r="H932" s="29">
        <f t="shared" si="116"/>
        <v>0.8965896321667498</v>
      </c>
      <c r="I932" s="26">
        <f t="shared" si="117"/>
        <v>0.4592152462934923</v>
      </c>
    </row>
    <row r="933" spans="1:9" ht="12">
      <c r="A933" s="23">
        <v>920</v>
      </c>
      <c r="B933" s="23">
        <f t="shared" si="118"/>
        <v>9200</v>
      </c>
      <c r="C933" s="24">
        <f t="shared" si="119"/>
        <v>153.33333333333334</v>
      </c>
      <c r="D933" s="32">
        <f t="shared" si="120"/>
        <v>955.9452972289579</v>
      </c>
      <c r="E933" s="24">
        <f t="shared" si="113"/>
        <v>1085.7327601266616</v>
      </c>
      <c r="F933" s="5">
        <f t="shared" si="114"/>
        <v>0.16263946916501482</v>
      </c>
      <c r="G933" s="25">
        <f t="shared" si="115"/>
        <v>650</v>
      </c>
      <c r="H933" s="29">
        <f t="shared" si="116"/>
        <v>0.8965896321667498</v>
      </c>
      <c r="I933" s="26">
        <f t="shared" si="117"/>
        <v>0.458150693349707</v>
      </c>
    </row>
    <row r="934" spans="1:9" ht="12">
      <c r="A934" s="23">
        <v>921</v>
      </c>
      <c r="B934" s="23">
        <f t="shared" si="118"/>
        <v>9210</v>
      </c>
      <c r="C934" s="24">
        <f t="shared" si="119"/>
        <v>153.5</v>
      </c>
      <c r="D934" s="32">
        <f t="shared" si="120"/>
        <v>956.4034479223076</v>
      </c>
      <c r="E934" s="24">
        <f t="shared" si="113"/>
        <v>1085.8953995958266</v>
      </c>
      <c r="F934" s="5">
        <f t="shared" si="114"/>
        <v>0.1624631183915426</v>
      </c>
      <c r="G934" s="25">
        <f t="shared" si="115"/>
        <v>650</v>
      </c>
      <c r="H934" s="29">
        <f t="shared" si="116"/>
        <v>0.8965896321667498</v>
      </c>
      <c r="I934" s="26">
        <f t="shared" si="117"/>
        <v>0.4570893428202064</v>
      </c>
    </row>
    <row r="935" spans="1:9" ht="12">
      <c r="A935" s="23">
        <v>922</v>
      </c>
      <c r="B935" s="23">
        <f t="shared" si="118"/>
        <v>9220</v>
      </c>
      <c r="C935" s="24">
        <f t="shared" si="119"/>
        <v>153.66666666666666</v>
      </c>
      <c r="D935" s="32">
        <f t="shared" si="120"/>
        <v>956.8605372651277</v>
      </c>
      <c r="E935" s="24">
        <f t="shared" si="113"/>
        <v>1086.0578627142181</v>
      </c>
      <c r="F935" s="5">
        <f t="shared" si="114"/>
        <v>0.1622871496397238</v>
      </c>
      <c r="G935" s="25">
        <f t="shared" si="115"/>
        <v>650</v>
      </c>
      <c r="H935" s="29">
        <f t="shared" si="116"/>
        <v>0.8965896321667498</v>
      </c>
      <c r="I935" s="26">
        <f t="shared" si="117"/>
        <v>0.4560311845389069</v>
      </c>
    </row>
    <row r="936" spans="1:9" ht="12">
      <c r="A936" s="23">
        <v>923</v>
      </c>
      <c r="B936" s="23">
        <f t="shared" si="118"/>
        <v>9230</v>
      </c>
      <c r="C936" s="24">
        <f t="shared" si="119"/>
        <v>153.83333333333334</v>
      </c>
      <c r="D936" s="32">
        <f t="shared" si="120"/>
        <v>957.3165684496666</v>
      </c>
      <c r="E936" s="24">
        <f t="shared" si="113"/>
        <v>1086.2201498638578</v>
      </c>
      <c r="F936" s="5">
        <f t="shared" si="114"/>
        <v>0.1621115616694624</v>
      </c>
      <c r="G936" s="25">
        <f t="shared" si="115"/>
        <v>650</v>
      </c>
      <c r="H936" s="29">
        <f t="shared" si="116"/>
        <v>0.8965896321667498</v>
      </c>
      <c r="I936" s="26">
        <f t="shared" si="117"/>
        <v>0.45497620837168407</v>
      </c>
    </row>
    <row r="937" spans="1:9" ht="12">
      <c r="A937" s="23">
        <v>924</v>
      </c>
      <c r="B937" s="23">
        <f t="shared" si="118"/>
        <v>9240</v>
      </c>
      <c r="C937" s="24">
        <f t="shared" si="119"/>
        <v>154</v>
      </c>
      <c r="D937" s="32">
        <f t="shared" si="120"/>
        <v>957.7715446580384</v>
      </c>
      <c r="E937" s="24">
        <f t="shared" si="113"/>
        <v>1086.3822614255273</v>
      </c>
      <c r="F937" s="5">
        <f t="shared" si="114"/>
        <v>0.16193635324680145</v>
      </c>
      <c r="G937" s="25">
        <f t="shared" si="115"/>
        <v>650</v>
      </c>
      <c r="H937" s="29">
        <f t="shared" si="116"/>
        <v>0.8965896321667498</v>
      </c>
      <c r="I937" s="26">
        <f t="shared" si="117"/>
        <v>0.4539244042162799</v>
      </c>
    </row>
    <row r="938" spans="1:9" ht="12">
      <c r="A938" s="23">
        <v>925</v>
      </c>
      <c r="B938" s="23">
        <f t="shared" si="118"/>
        <v>9250</v>
      </c>
      <c r="C938" s="24">
        <f t="shared" si="119"/>
        <v>154.16666666666666</v>
      </c>
      <c r="D938" s="32">
        <f t="shared" si="120"/>
        <v>958.2254690622547</v>
      </c>
      <c r="E938" s="24">
        <f t="shared" si="113"/>
        <v>1086.544197778774</v>
      </c>
      <c r="F938" s="5">
        <f t="shared" si="114"/>
        <v>0.16176152314187675</v>
      </c>
      <c r="G938" s="25">
        <f t="shared" si="115"/>
        <v>650</v>
      </c>
      <c r="H938" s="29">
        <f t="shared" si="116"/>
        <v>0.8965896321667498</v>
      </c>
      <c r="I938" s="26">
        <f t="shared" si="117"/>
        <v>0.4528757620023997</v>
      </c>
    </row>
    <row r="939" spans="1:9" ht="12">
      <c r="A939" s="23">
        <v>926</v>
      </c>
      <c r="B939" s="23">
        <f t="shared" si="118"/>
        <v>9260</v>
      </c>
      <c r="C939" s="24">
        <f t="shared" si="119"/>
        <v>154.33333333333334</v>
      </c>
      <c r="D939" s="32">
        <f t="shared" si="120"/>
        <v>958.678344824257</v>
      </c>
      <c r="E939" s="24">
        <f t="shared" si="113"/>
        <v>1086.705959301916</v>
      </c>
      <c r="F939" s="5">
        <f t="shared" si="114"/>
        <v>0.16158707013050844</v>
      </c>
      <c r="G939" s="25">
        <f t="shared" si="115"/>
        <v>650</v>
      </c>
      <c r="H939" s="29">
        <f t="shared" si="116"/>
        <v>0.8965896321667498</v>
      </c>
      <c r="I939" s="26">
        <f t="shared" si="117"/>
        <v>0.45183027169146184</v>
      </c>
    </row>
    <row r="940" spans="1:9" ht="12">
      <c r="A940" s="23">
        <v>927</v>
      </c>
      <c r="B940" s="23">
        <f t="shared" si="118"/>
        <v>9270</v>
      </c>
      <c r="C940" s="24">
        <f t="shared" si="119"/>
        <v>154.5</v>
      </c>
      <c r="D940" s="32">
        <f t="shared" si="120"/>
        <v>959.1301750959485</v>
      </c>
      <c r="E940" s="24">
        <f t="shared" si="113"/>
        <v>1086.8675463720465</v>
      </c>
      <c r="F940" s="5">
        <f t="shared" si="114"/>
        <v>0.1614129929948831</v>
      </c>
      <c r="G940" s="25">
        <f t="shared" si="115"/>
        <v>650</v>
      </c>
      <c r="H940" s="29">
        <f t="shared" si="116"/>
        <v>0.8965896321667498</v>
      </c>
      <c r="I940" s="26">
        <f t="shared" si="117"/>
        <v>0.45078792327643774</v>
      </c>
    </row>
    <row r="941" spans="1:9" ht="12">
      <c r="A941" s="23">
        <v>928</v>
      </c>
      <c r="B941" s="23">
        <f t="shared" si="118"/>
        <v>9280</v>
      </c>
      <c r="C941" s="24">
        <f t="shared" si="119"/>
        <v>154.66666666666666</v>
      </c>
      <c r="D941" s="32">
        <f t="shared" si="120"/>
        <v>959.580963019225</v>
      </c>
      <c r="E941" s="24">
        <f t="shared" si="113"/>
        <v>1087.0289593650414</v>
      </c>
      <c r="F941" s="5">
        <f t="shared" si="114"/>
        <v>0.16123929052059793</v>
      </c>
      <c r="G941" s="25">
        <f t="shared" si="115"/>
        <v>650</v>
      </c>
      <c r="H941" s="29">
        <f t="shared" si="116"/>
        <v>0.8965896321667498</v>
      </c>
      <c r="I941" s="26">
        <f t="shared" si="117"/>
        <v>0.44974870678203877</v>
      </c>
    </row>
    <row r="942" spans="1:9" ht="12">
      <c r="A942" s="23">
        <v>929</v>
      </c>
      <c r="B942" s="23">
        <f t="shared" si="118"/>
        <v>9290</v>
      </c>
      <c r="C942" s="24">
        <f t="shared" si="119"/>
        <v>154.83333333333334</v>
      </c>
      <c r="D942" s="32">
        <f t="shared" si="120"/>
        <v>960.0307117260071</v>
      </c>
      <c r="E942" s="24">
        <f t="shared" si="113"/>
        <v>1087.190198655562</v>
      </c>
      <c r="F942" s="5">
        <f t="shared" si="114"/>
        <v>0.16106596149984398</v>
      </c>
      <c r="G942" s="25">
        <f t="shared" si="115"/>
        <v>650</v>
      </c>
      <c r="H942" s="29">
        <f t="shared" si="116"/>
        <v>0.8965896321667498</v>
      </c>
      <c r="I942" s="26">
        <f t="shared" si="117"/>
        <v>0.4487126122643132</v>
      </c>
    </row>
    <row r="943" spans="1:9" ht="12">
      <c r="A943" s="23">
        <v>930</v>
      </c>
      <c r="B943" s="23">
        <f t="shared" si="118"/>
        <v>9300</v>
      </c>
      <c r="C943" s="24">
        <f t="shared" si="119"/>
        <v>155</v>
      </c>
      <c r="D943" s="32">
        <f t="shared" si="120"/>
        <v>960.4794243382714</v>
      </c>
      <c r="E943" s="24">
        <f t="shared" si="113"/>
        <v>1087.3512646170618</v>
      </c>
      <c r="F943" s="5">
        <f t="shared" si="114"/>
        <v>0.16089300472935975</v>
      </c>
      <c r="G943" s="25">
        <f t="shared" si="115"/>
        <v>650</v>
      </c>
      <c r="H943" s="29">
        <f t="shared" si="116"/>
        <v>0.8965896321667498</v>
      </c>
      <c r="I943" s="26">
        <f t="shared" si="117"/>
        <v>0.4476796298107487</v>
      </c>
    </row>
    <row r="944" spans="1:9" ht="12">
      <c r="A944" s="23">
        <v>931</v>
      </c>
      <c r="B944" s="23">
        <f t="shared" si="118"/>
        <v>9310</v>
      </c>
      <c r="C944" s="24">
        <f t="shared" si="119"/>
        <v>155.16666666666666</v>
      </c>
      <c r="D944" s="32">
        <f t="shared" si="120"/>
        <v>960.9271039680822</v>
      </c>
      <c r="E944" s="24">
        <f t="shared" si="113"/>
        <v>1087.5121576217912</v>
      </c>
      <c r="F944" s="5">
        <f t="shared" si="114"/>
        <v>0.1607204190113407</v>
      </c>
      <c r="G944" s="25">
        <f t="shared" si="115"/>
        <v>650</v>
      </c>
      <c r="H944" s="29">
        <f t="shared" si="116"/>
        <v>0.8965896321667498</v>
      </c>
      <c r="I944" s="26">
        <f t="shared" si="117"/>
        <v>0.4466497495400879</v>
      </c>
    </row>
    <row r="945" spans="1:9" ht="12">
      <c r="A945" s="23">
        <v>932</v>
      </c>
      <c r="B945" s="23">
        <f t="shared" si="118"/>
        <v>9320</v>
      </c>
      <c r="C945" s="24">
        <f t="shared" si="119"/>
        <v>155.33333333333334</v>
      </c>
      <c r="D945" s="32">
        <f t="shared" si="120"/>
        <v>961.3737537176223</v>
      </c>
      <c r="E945" s="24">
        <f t="shared" si="113"/>
        <v>1087.6728780408025</v>
      </c>
      <c r="F945" s="5">
        <f t="shared" si="114"/>
        <v>0.16054820315298457</v>
      </c>
      <c r="G945" s="25">
        <f t="shared" si="115"/>
        <v>650</v>
      </c>
      <c r="H945" s="29">
        <f t="shared" si="116"/>
        <v>0.8965896321667498</v>
      </c>
      <c r="I945" s="26">
        <f t="shared" si="117"/>
        <v>0.44562296160227777</v>
      </c>
    </row>
    <row r="946" spans="1:9" ht="12">
      <c r="A946" s="23">
        <v>933</v>
      </c>
      <c r="B946" s="23">
        <f t="shared" si="118"/>
        <v>9330</v>
      </c>
      <c r="C946" s="24">
        <f t="shared" si="119"/>
        <v>155.5</v>
      </c>
      <c r="D946" s="32">
        <f t="shared" si="120"/>
        <v>961.8193766792245</v>
      </c>
      <c r="E946" s="24">
        <f t="shared" si="113"/>
        <v>1087.8334262439555</v>
      </c>
      <c r="F946" s="5">
        <f t="shared" si="114"/>
        <v>0.16037635596671862</v>
      </c>
      <c r="G946" s="25">
        <f t="shared" si="115"/>
        <v>650</v>
      </c>
      <c r="H946" s="29">
        <f t="shared" si="116"/>
        <v>0.8965896321667498</v>
      </c>
      <c r="I946" s="26">
        <f t="shared" si="117"/>
        <v>0.44459925617835305</v>
      </c>
    </row>
    <row r="947" spans="1:9" ht="12">
      <c r="A947" s="23">
        <v>934</v>
      </c>
      <c r="B947" s="23">
        <f t="shared" si="118"/>
        <v>9340</v>
      </c>
      <c r="C947" s="24">
        <f t="shared" si="119"/>
        <v>155.66666666666666</v>
      </c>
      <c r="D947" s="32">
        <f t="shared" si="120"/>
        <v>962.2639759354029</v>
      </c>
      <c r="E947" s="24">
        <f t="shared" si="113"/>
        <v>1087.9938025999222</v>
      </c>
      <c r="F947" s="5">
        <f t="shared" si="114"/>
        <v>0.160204876269745</v>
      </c>
      <c r="G947" s="25">
        <f t="shared" si="115"/>
        <v>650</v>
      </c>
      <c r="H947" s="29">
        <f t="shared" si="116"/>
        <v>0.8965896321667498</v>
      </c>
      <c r="I947" s="26">
        <f t="shared" si="117"/>
        <v>0.44357862348038307</v>
      </c>
    </row>
    <row r="948" spans="1:9" ht="12">
      <c r="A948" s="23">
        <v>935</v>
      </c>
      <c r="B948" s="23">
        <f t="shared" si="118"/>
        <v>9350</v>
      </c>
      <c r="C948" s="24">
        <f t="shared" si="119"/>
        <v>155.83333333333334</v>
      </c>
      <c r="D948" s="32">
        <f t="shared" si="120"/>
        <v>962.7075545588832</v>
      </c>
      <c r="E948" s="24">
        <f t="shared" si="113"/>
        <v>1088.154007476192</v>
      </c>
      <c r="F948" s="5">
        <f t="shared" si="114"/>
        <v>0.1600337628849502</v>
      </c>
      <c r="G948" s="25">
        <f t="shared" si="115"/>
        <v>650</v>
      </c>
      <c r="H948" s="29">
        <f t="shared" si="116"/>
        <v>0.8965896321667498</v>
      </c>
      <c r="I948" s="26">
        <f t="shared" si="117"/>
        <v>0.44256105375129245</v>
      </c>
    </row>
    <row r="949" spans="1:9" ht="12">
      <c r="A949" s="23">
        <v>936</v>
      </c>
      <c r="B949" s="23">
        <f t="shared" si="118"/>
        <v>9360</v>
      </c>
      <c r="C949" s="24">
        <f t="shared" si="119"/>
        <v>156</v>
      </c>
      <c r="D949" s="32">
        <f t="shared" si="120"/>
        <v>963.1501156126345</v>
      </c>
      <c r="E949" s="24">
        <f t="shared" si="113"/>
        <v>1088.314041239077</v>
      </c>
      <c r="F949" s="5">
        <f t="shared" si="114"/>
        <v>0.15986301463885866</v>
      </c>
      <c r="G949" s="25">
        <f t="shared" si="115"/>
        <v>650</v>
      </c>
      <c r="H949" s="29">
        <f t="shared" si="116"/>
        <v>0.8965896321667498</v>
      </c>
      <c r="I949" s="26">
        <f t="shared" si="117"/>
        <v>0.4415465372649596</v>
      </c>
    </row>
    <row r="950" spans="1:9" ht="12">
      <c r="A950" s="23">
        <v>937</v>
      </c>
      <c r="B950" s="23">
        <f t="shared" si="118"/>
        <v>9370</v>
      </c>
      <c r="C950" s="24">
        <f t="shared" si="119"/>
        <v>156.16666666666666</v>
      </c>
      <c r="D950" s="32">
        <f t="shared" si="120"/>
        <v>963.5916621498994</v>
      </c>
      <c r="E950" s="24">
        <f t="shared" si="113"/>
        <v>1088.4739042537158</v>
      </c>
      <c r="F950" s="5">
        <f t="shared" si="114"/>
        <v>0.15969263036527082</v>
      </c>
      <c r="G950" s="25">
        <f t="shared" si="115"/>
        <v>650</v>
      </c>
      <c r="H950" s="29">
        <f t="shared" si="116"/>
        <v>0.8965896321667498</v>
      </c>
      <c r="I950" s="26">
        <f t="shared" si="117"/>
        <v>0.44053506432577777</v>
      </c>
    </row>
    <row r="951" spans="1:9" ht="12">
      <c r="A951" s="23">
        <v>938</v>
      </c>
      <c r="B951" s="23">
        <f t="shared" si="118"/>
        <v>9380</v>
      </c>
      <c r="C951" s="24">
        <f t="shared" si="119"/>
        <v>156.33333333333334</v>
      </c>
      <c r="D951" s="32">
        <f t="shared" si="120"/>
        <v>964.0321972142252</v>
      </c>
      <c r="E951" s="24">
        <f t="shared" si="113"/>
        <v>1088.633596884081</v>
      </c>
      <c r="F951" s="5">
        <f t="shared" si="114"/>
        <v>0.15952260890071557</v>
      </c>
      <c r="G951" s="25">
        <f t="shared" si="115"/>
        <v>650</v>
      </c>
      <c r="H951" s="29">
        <f t="shared" si="116"/>
        <v>0.8965896321667498</v>
      </c>
      <c r="I951" s="26">
        <f t="shared" si="117"/>
        <v>0.4395266252689946</v>
      </c>
    </row>
    <row r="952" spans="1:9" ht="12">
      <c r="A952" s="23">
        <v>939</v>
      </c>
      <c r="B952" s="23">
        <f t="shared" si="118"/>
        <v>9390</v>
      </c>
      <c r="C952" s="24">
        <f t="shared" si="119"/>
        <v>156.5</v>
      </c>
      <c r="D952" s="32">
        <f t="shared" si="120"/>
        <v>964.4717238394942</v>
      </c>
      <c r="E952" s="24">
        <f t="shared" si="113"/>
        <v>1088.7931194929818</v>
      </c>
      <c r="F952" s="5">
        <f t="shared" si="114"/>
        <v>0.1593529490878609</v>
      </c>
      <c r="G952" s="25">
        <f t="shared" si="115"/>
        <v>650</v>
      </c>
      <c r="H952" s="29">
        <f t="shared" si="116"/>
        <v>0.8965896321667498</v>
      </c>
      <c r="I952" s="26">
        <f t="shared" si="117"/>
        <v>0.4385212104602917</v>
      </c>
    </row>
    <row r="953" spans="1:9" ht="12">
      <c r="A953" s="23">
        <v>940</v>
      </c>
      <c r="B953" s="23">
        <f t="shared" si="118"/>
        <v>9400</v>
      </c>
      <c r="C953" s="24">
        <f t="shared" si="119"/>
        <v>156.66666666666666</v>
      </c>
      <c r="D953" s="32">
        <f t="shared" si="120"/>
        <v>964.9102450499545</v>
      </c>
      <c r="E953" s="24">
        <f t="shared" si="113"/>
        <v>1088.9524724420696</v>
      </c>
      <c r="F953" s="5">
        <f t="shared" si="114"/>
        <v>0.15918364977414967</v>
      </c>
      <c r="G953" s="25">
        <f t="shared" si="115"/>
        <v>650</v>
      </c>
      <c r="H953" s="29">
        <f t="shared" si="116"/>
        <v>0.8965896321667498</v>
      </c>
      <c r="I953" s="26">
        <f t="shared" si="117"/>
        <v>0.437518810295822</v>
      </c>
    </row>
    <row r="954" spans="1:9" ht="12">
      <c r="A954" s="23">
        <v>941</v>
      </c>
      <c r="B954" s="23">
        <f t="shared" si="118"/>
        <v>9410</v>
      </c>
      <c r="C954" s="24">
        <f t="shared" si="119"/>
        <v>156.83333333333334</v>
      </c>
      <c r="D954" s="32">
        <f t="shared" si="120"/>
        <v>965.3477638602503</v>
      </c>
      <c r="E954" s="24">
        <f t="shared" si="113"/>
        <v>1089.1116560918438</v>
      </c>
      <c r="F954" s="5">
        <f t="shared" si="114"/>
        <v>0.15901470981157217</v>
      </c>
      <c r="G954" s="25">
        <f t="shared" si="115"/>
        <v>650</v>
      </c>
      <c r="H954" s="29">
        <f t="shared" si="116"/>
        <v>0.8965896321667498</v>
      </c>
      <c r="I954" s="26">
        <f t="shared" si="117"/>
        <v>0.43651941520213944</v>
      </c>
    </row>
    <row r="955" spans="1:9" ht="12">
      <c r="A955" s="23">
        <v>942</v>
      </c>
      <c r="B955" s="23">
        <f t="shared" si="118"/>
        <v>9420</v>
      </c>
      <c r="C955" s="24">
        <f t="shared" si="119"/>
        <v>157</v>
      </c>
      <c r="D955" s="32">
        <f t="shared" si="120"/>
        <v>965.7842832754525</v>
      </c>
      <c r="E955" s="24">
        <f t="shared" si="113"/>
        <v>1089.2706708016553</v>
      </c>
      <c r="F955" s="5">
        <f t="shared" si="114"/>
        <v>0.1588461280575757</v>
      </c>
      <c r="G955" s="25">
        <f t="shared" si="115"/>
        <v>650</v>
      </c>
      <c r="H955" s="29">
        <f t="shared" si="116"/>
        <v>0.8965896321667498</v>
      </c>
      <c r="I955" s="26">
        <f t="shared" si="117"/>
        <v>0.4355230156360177</v>
      </c>
    </row>
    <row r="956" spans="1:9" ht="12">
      <c r="A956" s="23">
        <v>943</v>
      </c>
      <c r="B956" s="23">
        <f t="shared" si="118"/>
        <v>9430</v>
      </c>
      <c r="C956" s="24">
        <f t="shared" si="119"/>
        <v>157.16666666666666</v>
      </c>
      <c r="D956" s="32">
        <f t="shared" si="120"/>
        <v>966.2198062910885</v>
      </c>
      <c r="E956" s="24">
        <f t="shared" si="113"/>
        <v>1089.429516929713</v>
      </c>
      <c r="F956" s="5">
        <f t="shared" si="114"/>
        <v>0.15867790337347287</v>
      </c>
      <c r="G956" s="25">
        <f t="shared" si="115"/>
        <v>650</v>
      </c>
      <c r="H956" s="29">
        <f t="shared" si="116"/>
        <v>0.8965896321667498</v>
      </c>
      <c r="I956" s="26">
        <f t="shared" si="117"/>
        <v>0.43452960208450997</v>
      </c>
    </row>
    <row r="957" spans="1:9" ht="12">
      <c r="A957" s="23">
        <v>944</v>
      </c>
      <c r="B957" s="23">
        <f t="shared" si="118"/>
        <v>9440</v>
      </c>
      <c r="C957" s="24">
        <f t="shared" si="119"/>
        <v>157.33333333333334</v>
      </c>
      <c r="D957" s="32">
        <f t="shared" si="120"/>
        <v>966.654335893173</v>
      </c>
      <c r="E957" s="24">
        <f t="shared" si="113"/>
        <v>1089.5881948330864</v>
      </c>
      <c r="F957" s="5">
        <f t="shared" si="114"/>
        <v>0.15851003462671542</v>
      </c>
      <c r="G957" s="25">
        <f t="shared" si="115"/>
        <v>650</v>
      </c>
      <c r="H957" s="29">
        <f t="shared" si="116"/>
        <v>0.8965896321667498</v>
      </c>
      <c r="I957" s="26">
        <f t="shared" si="117"/>
        <v>0.43353916506463924</v>
      </c>
    </row>
    <row r="958" spans="1:9" ht="12">
      <c r="A958" s="23">
        <v>945</v>
      </c>
      <c r="B958" s="23">
        <f t="shared" si="118"/>
        <v>9450</v>
      </c>
      <c r="C958" s="24">
        <f t="shared" si="119"/>
        <v>157.5</v>
      </c>
      <c r="D958" s="32">
        <f t="shared" si="120"/>
        <v>967.0878750582376</v>
      </c>
      <c r="E958" s="24">
        <f t="shared" si="113"/>
        <v>1089.746704867713</v>
      </c>
      <c r="F958" s="5">
        <f t="shared" si="114"/>
        <v>0.15834252068839305</v>
      </c>
      <c r="G958" s="25">
        <f t="shared" si="115"/>
        <v>650</v>
      </c>
      <c r="H958" s="29">
        <f t="shared" si="116"/>
        <v>0.8965896321667498</v>
      </c>
      <c r="I958" s="26">
        <f t="shared" si="117"/>
        <v>0.43255169512354535</v>
      </c>
    </row>
    <row r="959" spans="1:9" ht="12">
      <c r="A959" s="23">
        <v>946</v>
      </c>
      <c r="B959" s="23">
        <f t="shared" si="118"/>
        <v>9460</v>
      </c>
      <c r="C959" s="24">
        <f t="shared" si="119"/>
        <v>157.66666666666666</v>
      </c>
      <c r="D959" s="32">
        <f t="shared" si="120"/>
        <v>967.5204267533611</v>
      </c>
      <c r="E959" s="24">
        <f t="shared" si="113"/>
        <v>1089.9050473884015</v>
      </c>
      <c r="F959" s="5">
        <f t="shared" si="114"/>
        <v>0.15817536043482505</v>
      </c>
      <c r="G959" s="25">
        <f t="shared" si="115"/>
        <v>650</v>
      </c>
      <c r="H959" s="29">
        <f t="shared" si="116"/>
        <v>0.8965896321667498</v>
      </c>
      <c r="I959" s="26">
        <f t="shared" si="117"/>
        <v>0.43156718283824036</v>
      </c>
    </row>
    <row r="960" spans="1:9" ht="12">
      <c r="A960" s="23">
        <v>947</v>
      </c>
      <c r="B960" s="23">
        <f t="shared" si="118"/>
        <v>9470</v>
      </c>
      <c r="C960" s="24">
        <f t="shared" si="119"/>
        <v>157.83333333333334</v>
      </c>
      <c r="D960" s="32">
        <f t="shared" si="120"/>
        <v>967.9519939361993</v>
      </c>
      <c r="E960" s="24">
        <f t="shared" si="113"/>
        <v>1090.0632227488363</v>
      </c>
      <c r="F960" s="5">
        <f t="shared" si="114"/>
        <v>0.15800855274733294</v>
      </c>
      <c r="G960" s="25">
        <f t="shared" si="115"/>
        <v>650</v>
      </c>
      <c r="H960" s="29">
        <f t="shared" si="116"/>
        <v>0.8965896321667498</v>
      </c>
      <c r="I960" s="26">
        <f t="shared" si="117"/>
        <v>0.43058561881553864</v>
      </c>
    </row>
    <row r="961" spans="1:9" ht="12">
      <c r="A961" s="23">
        <v>948</v>
      </c>
      <c r="B961" s="23">
        <f t="shared" si="118"/>
        <v>9480</v>
      </c>
      <c r="C961" s="24">
        <f t="shared" si="119"/>
        <v>158</v>
      </c>
      <c r="D961" s="32">
        <f t="shared" si="120"/>
        <v>968.3825795550148</v>
      </c>
      <c r="E961" s="24">
        <f t="shared" si="113"/>
        <v>1090.2212313015837</v>
      </c>
      <c r="F961" s="5">
        <f t="shared" si="114"/>
        <v>0.15784209651133096</v>
      </c>
      <c r="G961" s="25">
        <f t="shared" si="115"/>
        <v>650</v>
      </c>
      <c r="H961" s="29">
        <f t="shared" si="116"/>
        <v>0.8965896321667498</v>
      </c>
      <c r="I961" s="26">
        <f t="shared" si="117"/>
        <v>0.42960699369205274</v>
      </c>
    </row>
    <row r="962" spans="1:9" ht="12">
      <c r="A962" s="23">
        <v>949</v>
      </c>
      <c r="B962" s="23">
        <f t="shared" si="118"/>
        <v>9490</v>
      </c>
      <c r="C962" s="24">
        <f t="shared" si="119"/>
        <v>158.16666666666666</v>
      </c>
      <c r="D962" s="32">
        <f t="shared" si="120"/>
        <v>968.8121865487068</v>
      </c>
      <c r="E962" s="24">
        <f t="shared" si="113"/>
        <v>1090.379073398095</v>
      </c>
      <c r="F962" s="5">
        <f t="shared" si="114"/>
        <v>0.15767599061746296</v>
      </c>
      <c r="G962" s="25">
        <f t="shared" si="115"/>
        <v>650</v>
      </c>
      <c r="H962" s="29">
        <f t="shared" si="116"/>
        <v>0.8965896321667498</v>
      </c>
      <c r="I962" s="26">
        <f t="shared" si="117"/>
        <v>0.42863129813399226</v>
      </c>
    </row>
    <row r="963" spans="1:9" ht="12">
      <c r="A963" s="23">
        <v>950</v>
      </c>
      <c r="B963" s="23">
        <f t="shared" si="118"/>
        <v>9500</v>
      </c>
      <c r="C963" s="24">
        <f t="shared" si="119"/>
        <v>158.33333333333334</v>
      </c>
      <c r="D963" s="32">
        <f t="shared" si="120"/>
        <v>969.2408178468407</v>
      </c>
      <c r="E963" s="24">
        <f t="shared" si="113"/>
        <v>1090.5367493887125</v>
      </c>
      <c r="F963" s="5">
        <f t="shared" si="114"/>
        <v>0.15751023396069286</v>
      </c>
      <c r="G963" s="25">
        <f t="shared" si="115"/>
        <v>650</v>
      </c>
      <c r="H963" s="29">
        <f t="shared" si="116"/>
        <v>0.8965896321667498</v>
      </c>
      <c r="I963" s="26">
        <f t="shared" si="117"/>
        <v>0.427658522837161</v>
      </c>
    </row>
    <row r="964" spans="1:9" ht="12">
      <c r="A964" s="23">
        <v>951</v>
      </c>
      <c r="B964" s="23">
        <f t="shared" si="118"/>
        <v>9510</v>
      </c>
      <c r="C964" s="24">
        <f t="shared" si="119"/>
        <v>158.5</v>
      </c>
      <c r="D964" s="32">
        <f t="shared" si="120"/>
        <v>969.6684763696779</v>
      </c>
      <c r="E964" s="24">
        <f t="shared" si="113"/>
        <v>1090.6942596226731</v>
      </c>
      <c r="F964" s="5">
        <f t="shared" si="114"/>
        <v>0.15734482544098682</v>
      </c>
      <c r="G964" s="25">
        <f t="shared" si="115"/>
        <v>650</v>
      </c>
      <c r="H964" s="29">
        <f t="shared" si="116"/>
        <v>0.8965896321667498</v>
      </c>
      <c r="I964" s="26">
        <f t="shared" si="117"/>
        <v>0.4266886585267999</v>
      </c>
    </row>
    <row r="965" spans="1:9" ht="12">
      <c r="A965" s="23">
        <v>952</v>
      </c>
      <c r="B965" s="23">
        <f t="shared" si="118"/>
        <v>9520</v>
      </c>
      <c r="C965" s="24">
        <f t="shared" si="119"/>
        <v>158.66666666666666</v>
      </c>
      <c r="D965" s="32">
        <f t="shared" si="120"/>
        <v>970.0951650282047</v>
      </c>
      <c r="E965" s="24">
        <f t="shared" si="113"/>
        <v>1090.8516044481141</v>
      </c>
      <c r="F965" s="5">
        <f t="shared" si="114"/>
        <v>0.1571797639626311</v>
      </c>
      <c r="G965" s="25">
        <f t="shared" si="115"/>
        <v>650</v>
      </c>
      <c r="H965" s="29">
        <f t="shared" si="116"/>
        <v>0.8965896321667498</v>
      </c>
      <c r="I965" s="26">
        <f t="shared" si="117"/>
        <v>0.42572169595756304</v>
      </c>
    </row>
    <row r="966" spans="1:9" ht="12">
      <c r="A966" s="23">
        <v>953</v>
      </c>
      <c r="B966" s="23">
        <f t="shared" si="118"/>
        <v>9530</v>
      </c>
      <c r="C966" s="24">
        <f t="shared" si="119"/>
        <v>158.83333333333334</v>
      </c>
      <c r="D966" s="32">
        <f t="shared" si="120"/>
        <v>970.5208867241623</v>
      </c>
      <c r="E966" s="24">
        <f t="shared" si="113"/>
        <v>1091.0087842120768</v>
      </c>
      <c r="F966" s="5">
        <f t="shared" si="114"/>
        <v>0.15701504843423209</v>
      </c>
      <c r="G966" s="25">
        <f t="shared" si="115"/>
        <v>650</v>
      </c>
      <c r="H966" s="29">
        <f t="shared" si="116"/>
        <v>0.8965896321667498</v>
      </c>
      <c r="I966" s="26">
        <f t="shared" si="117"/>
        <v>0.42475762591342514</v>
      </c>
    </row>
    <row r="967" spans="1:9" ht="12">
      <c r="A967" s="23">
        <v>954</v>
      </c>
      <c r="B967" s="23">
        <f t="shared" si="118"/>
        <v>9540</v>
      </c>
      <c r="C967" s="24">
        <f t="shared" si="119"/>
        <v>159</v>
      </c>
      <c r="D967" s="32">
        <f t="shared" si="120"/>
        <v>970.9456443500758</v>
      </c>
      <c r="E967" s="24">
        <f t="shared" si="113"/>
        <v>1091.165799260511</v>
      </c>
      <c r="F967" s="5">
        <f t="shared" si="114"/>
        <v>0.15685067777008044</v>
      </c>
      <c r="G967" s="25">
        <f t="shared" si="115"/>
        <v>650</v>
      </c>
      <c r="H967" s="29">
        <f t="shared" si="116"/>
        <v>0.8965896321667498</v>
      </c>
      <c r="I967" s="26">
        <f t="shared" si="117"/>
        <v>0.42379643920746274</v>
      </c>
    </row>
    <row r="968" spans="1:9" ht="12">
      <c r="A968" s="23">
        <v>955</v>
      </c>
      <c r="B968" s="23">
        <f t="shared" si="118"/>
        <v>9550</v>
      </c>
      <c r="C968" s="24">
        <f t="shared" si="119"/>
        <v>159.16666666666666</v>
      </c>
      <c r="D968" s="32">
        <f t="shared" si="120"/>
        <v>971.3694407892832</v>
      </c>
      <c r="E968" s="24">
        <f t="shared" si="113"/>
        <v>1091.322649938281</v>
      </c>
      <c r="F968" s="5">
        <f t="shared" si="114"/>
        <v>0.1566866508876501</v>
      </c>
      <c r="G968" s="25">
        <f t="shared" si="115"/>
        <v>650</v>
      </c>
      <c r="H968" s="29">
        <f t="shared" si="116"/>
        <v>0.8965896321667498</v>
      </c>
      <c r="I968" s="26">
        <f t="shared" si="117"/>
        <v>0.42283812668200366</v>
      </c>
    </row>
    <row r="969" spans="1:9" ht="12">
      <c r="A969" s="23">
        <v>956</v>
      </c>
      <c r="B969" s="23">
        <f t="shared" si="118"/>
        <v>9560</v>
      </c>
      <c r="C969" s="24">
        <f t="shared" si="119"/>
        <v>159.33333333333334</v>
      </c>
      <c r="D969" s="32">
        <f t="shared" si="120"/>
        <v>971.7922789159652</v>
      </c>
      <c r="E969" s="24">
        <f t="shared" si="113"/>
        <v>1091.4793365891687</v>
      </c>
      <c r="F969" s="5">
        <f t="shared" si="114"/>
        <v>0.1565229667096446</v>
      </c>
      <c r="G969" s="25">
        <f t="shared" si="115"/>
        <v>650</v>
      </c>
      <c r="H969" s="29">
        <f t="shared" si="116"/>
        <v>0.8965896321667498</v>
      </c>
      <c r="I969" s="26">
        <f t="shared" si="117"/>
        <v>0.421882679208339</v>
      </c>
    </row>
    <row r="970" spans="1:9" ht="12">
      <c r="A970" s="23">
        <v>957</v>
      </c>
      <c r="B970" s="23">
        <f t="shared" si="118"/>
        <v>9570</v>
      </c>
      <c r="C970" s="24">
        <f t="shared" si="119"/>
        <v>159.5</v>
      </c>
      <c r="D970" s="32">
        <f t="shared" si="120"/>
        <v>972.2141615951736</v>
      </c>
      <c r="E970" s="24">
        <f t="shared" si="113"/>
        <v>1091.6358595558784</v>
      </c>
      <c r="F970" s="5">
        <f t="shared" si="114"/>
        <v>0.15635962416308757</v>
      </c>
      <c r="G970" s="25">
        <f t="shared" si="115"/>
        <v>650</v>
      </c>
      <c r="H970" s="29">
        <f t="shared" si="116"/>
        <v>0.8965896321667498</v>
      </c>
      <c r="I970" s="26">
        <f t="shared" si="117"/>
        <v>0.42093008768672324</v>
      </c>
    </row>
    <row r="971" spans="1:9" ht="12">
      <c r="A971" s="23">
        <v>958</v>
      </c>
      <c r="B971" s="23">
        <f t="shared" si="118"/>
        <v>9580</v>
      </c>
      <c r="C971" s="24">
        <f t="shared" si="119"/>
        <v>159.66666666666666</v>
      </c>
      <c r="D971" s="32">
        <f t="shared" si="120"/>
        <v>972.6350916828603</v>
      </c>
      <c r="E971" s="24">
        <f t="shared" si="113"/>
        <v>1091.7922191800415</v>
      </c>
      <c r="F971" s="5">
        <f t="shared" si="114"/>
        <v>0.15619662217977748</v>
      </c>
      <c r="G971" s="25">
        <f t="shared" si="115"/>
        <v>650</v>
      </c>
      <c r="H971" s="29">
        <f t="shared" si="116"/>
        <v>0.8965896321667498</v>
      </c>
      <c r="I971" s="26">
        <f t="shared" si="117"/>
        <v>0.4199803430462406</v>
      </c>
    </row>
    <row r="972" spans="1:9" ht="12">
      <c r="A972" s="23">
        <v>959</v>
      </c>
      <c r="B972" s="23">
        <f t="shared" si="118"/>
        <v>9590</v>
      </c>
      <c r="C972" s="24">
        <f t="shared" si="119"/>
        <v>159.83333333333334</v>
      </c>
      <c r="D972" s="32">
        <f t="shared" si="120"/>
        <v>973.0550720259066</v>
      </c>
      <c r="E972" s="24">
        <f t="shared" si="113"/>
        <v>1091.9484158022212</v>
      </c>
      <c r="F972" s="5">
        <f t="shared" si="114"/>
        <v>0.15603395969560552</v>
      </c>
      <c r="G972" s="25">
        <f t="shared" si="115"/>
        <v>650</v>
      </c>
      <c r="H972" s="29">
        <f t="shared" si="116"/>
        <v>0.8965896321667498</v>
      </c>
      <c r="I972" s="26">
        <f t="shared" si="117"/>
        <v>0.419033436244782</v>
      </c>
    </row>
    <row r="973" spans="1:9" ht="12">
      <c r="A973" s="23">
        <v>960</v>
      </c>
      <c r="B973" s="23">
        <f t="shared" si="118"/>
        <v>9600</v>
      </c>
      <c r="C973" s="24">
        <f t="shared" si="119"/>
        <v>160</v>
      </c>
      <c r="D973" s="32">
        <f t="shared" si="120"/>
        <v>973.4741054621514</v>
      </c>
      <c r="E973" s="24">
        <f aca="true" t="shared" si="121" ref="E973:E1036">20+345*LOG(8*(B973)/60+1)</f>
        <v>1092.1044497619168</v>
      </c>
      <c r="F973" s="5">
        <f aca="true" t="shared" si="122" ref="F973:F1036">20+345*LOG(8*(B973+delta_t_p)/60+1)-E973</f>
        <v>0.155871635650783</v>
      </c>
      <c r="G973" s="25">
        <f aca="true" t="shared" si="123" ref="G973:G1036">IF(steel_p&lt;&gt;1,IF(D973&lt;600,425+0.773*D973-0.00169*D973^2+0.00000222*D973^3,IF(D973&lt;735,666+13002/(738-D973),IF(D973&lt;900,545+17820/(D973-731),650))),450+0.28*D973-0.000291*D973^2+0.000000134*D973^3)</f>
        <v>650</v>
      </c>
      <c r="H973" s="29">
        <f aca="true" t="shared" si="124" ref="H973:H1036">(ro_p*c_p)/(7850*G973)*dp*fatt_sez_prot</f>
        <v>0.8965896321667498</v>
      </c>
      <c r="I973" s="26">
        <f aca="true" t="shared" si="125" ref="I973:I1036">lam_p/dp*fatt_sez_prot/(7850*G973)*(E973-D973)/(1+H973/3)*delta_t_p-(EXP(H973/10)-1)*F973</f>
        <v>0.4180893582689333</v>
      </c>
    </row>
    <row r="974" spans="1:9" ht="12">
      <c r="A974" s="23">
        <v>961</v>
      </c>
      <c r="B974" s="23">
        <f aca="true" t="shared" si="126" ref="B974:B1037">B973+delta_t_p</f>
        <v>9610</v>
      </c>
      <c r="C974" s="24">
        <f aca="true" t="shared" si="127" ref="C974:C1037">B974/60</f>
        <v>160.16666666666666</v>
      </c>
      <c r="D974" s="32">
        <f t="shared" si="120"/>
        <v>973.8921948204204</v>
      </c>
      <c r="E974" s="24">
        <f t="shared" si="121"/>
        <v>1092.2603213975676</v>
      </c>
      <c r="F974" s="5">
        <f t="shared" si="122"/>
        <v>0.15570964899097817</v>
      </c>
      <c r="G974" s="25">
        <f t="shared" si="123"/>
        <v>650</v>
      </c>
      <c r="H974" s="29">
        <f t="shared" si="124"/>
        <v>0.8965896321667498</v>
      </c>
      <c r="I974" s="26">
        <f t="shared" si="125"/>
        <v>0.41714810013377973</v>
      </c>
    </row>
    <row r="975" spans="1:9" ht="12">
      <c r="A975" s="23">
        <v>962</v>
      </c>
      <c r="B975" s="23">
        <f t="shared" si="126"/>
        <v>9620</v>
      </c>
      <c r="C975" s="24">
        <f t="shared" si="127"/>
        <v>160.33333333333334</v>
      </c>
      <c r="D975" s="32">
        <f aca="true" t="shared" si="128" ref="D975:D1038">D974+IF(AND(I974&lt;0,F974&gt;0),0,I974)</f>
        <v>974.3093429205542</v>
      </c>
      <c r="E975" s="24">
        <f t="shared" si="121"/>
        <v>1092.4160310465586</v>
      </c>
      <c r="F975" s="5">
        <f t="shared" si="122"/>
        <v>0.1555479986645878</v>
      </c>
      <c r="G975" s="25">
        <f t="shared" si="123"/>
        <v>650</v>
      </c>
      <c r="H975" s="29">
        <f t="shared" si="124"/>
        <v>0.8965896321667498</v>
      </c>
      <c r="I975" s="26">
        <f t="shared" si="125"/>
        <v>0.4162096528830777</v>
      </c>
    </row>
    <row r="976" spans="1:9" ht="12">
      <c r="A976" s="23">
        <v>963</v>
      </c>
      <c r="B976" s="23">
        <f t="shared" si="126"/>
        <v>9630</v>
      </c>
      <c r="C976" s="24">
        <f t="shared" si="127"/>
        <v>160.5</v>
      </c>
      <c r="D976" s="32">
        <f t="shared" si="128"/>
        <v>974.7255525734372</v>
      </c>
      <c r="E976" s="24">
        <f t="shared" si="121"/>
        <v>1092.5715790452232</v>
      </c>
      <c r="F976" s="5">
        <f t="shared" si="122"/>
        <v>0.15538668362501085</v>
      </c>
      <c r="G976" s="25">
        <f t="shared" si="123"/>
        <v>650</v>
      </c>
      <c r="H976" s="29">
        <f t="shared" si="124"/>
        <v>0.8965896321667498</v>
      </c>
      <c r="I976" s="26">
        <f t="shared" si="125"/>
        <v>0.41527400758894706</v>
      </c>
    </row>
    <row r="977" spans="1:9" ht="12">
      <c r="A977" s="23">
        <v>964</v>
      </c>
      <c r="B977" s="23">
        <f t="shared" si="126"/>
        <v>9640</v>
      </c>
      <c r="C977" s="24">
        <f t="shared" si="127"/>
        <v>160.66666666666666</v>
      </c>
      <c r="D977" s="32">
        <f t="shared" si="128"/>
        <v>975.1408265810261</v>
      </c>
      <c r="E977" s="24">
        <f t="shared" si="121"/>
        <v>1092.7269657288482</v>
      </c>
      <c r="F977" s="5">
        <f t="shared" si="122"/>
        <v>0.15522570283133064</v>
      </c>
      <c r="G977" s="25">
        <f t="shared" si="123"/>
        <v>650</v>
      </c>
      <c r="H977" s="29">
        <f t="shared" si="124"/>
        <v>0.8965896321667498</v>
      </c>
      <c r="I977" s="26">
        <f t="shared" si="125"/>
        <v>0.41434115535172167</v>
      </c>
    </row>
    <row r="978" spans="1:9" ht="12">
      <c r="A978" s="23">
        <v>965</v>
      </c>
      <c r="B978" s="23">
        <f t="shared" si="126"/>
        <v>9650</v>
      </c>
      <c r="C978" s="24">
        <f t="shared" si="127"/>
        <v>160.83333333333334</v>
      </c>
      <c r="D978" s="32">
        <f t="shared" si="128"/>
        <v>975.5551677363778</v>
      </c>
      <c r="E978" s="24">
        <f t="shared" si="121"/>
        <v>1092.8821914316795</v>
      </c>
      <c r="F978" s="5">
        <f t="shared" si="122"/>
        <v>0.15506505524444947</v>
      </c>
      <c r="G978" s="25">
        <f t="shared" si="123"/>
        <v>650</v>
      </c>
      <c r="H978" s="29">
        <f t="shared" si="124"/>
        <v>0.8965896321667498</v>
      </c>
      <c r="I978" s="26">
        <f t="shared" si="125"/>
        <v>0.4134110873002298</v>
      </c>
    </row>
    <row r="979" spans="1:9" ht="12">
      <c r="A979" s="23">
        <v>966</v>
      </c>
      <c r="B979" s="23">
        <f t="shared" si="126"/>
        <v>9660</v>
      </c>
      <c r="C979" s="24">
        <f t="shared" si="127"/>
        <v>161</v>
      </c>
      <c r="D979" s="32">
        <f t="shared" si="128"/>
        <v>975.9685788236781</v>
      </c>
      <c r="E979" s="24">
        <f t="shared" si="121"/>
        <v>1093.037256486924</v>
      </c>
      <c r="F979" s="5">
        <f t="shared" si="122"/>
        <v>0.15490473983186348</v>
      </c>
      <c r="G979" s="25">
        <f t="shared" si="123"/>
        <v>650</v>
      </c>
      <c r="H979" s="29">
        <f t="shared" si="124"/>
        <v>0.8965896321667498</v>
      </c>
      <c r="I979" s="26">
        <f t="shared" si="125"/>
        <v>0.4124837945912496</v>
      </c>
    </row>
    <row r="980" spans="1:9" ht="12">
      <c r="A980" s="23">
        <v>967</v>
      </c>
      <c r="B980" s="23">
        <f t="shared" si="126"/>
        <v>9670</v>
      </c>
      <c r="C980" s="24">
        <f t="shared" si="127"/>
        <v>161.16666666666666</v>
      </c>
      <c r="D980" s="32">
        <f t="shared" si="128"/>
        <v>976.3810626182693</v>
      </c>
      <c r="E980" s="24">
        <f t="shared" si="121"/>
        <v>1093.1921612267558</v>
      </c>
      <c r="F980" s="5">
        <f t="shared" si="122"/>
        <v>0.15474475556425205</v>
      </c>
      <c r="G980" s="25">
        <f t="shared" si="123"/>
        <v>650</v>
      </c>
      <c r="H980" s="29">
        <f t="shared" si="124"/>
        <v>0.8965896321667498</v>
      </c>
      <c r="I980" s="26">
        <f t="shared" si="125"/>
        <v>0.41155926840975043</v>
      </c>
    </row>
    <row r="981" spans="1:9" ht="12">
      <c r="A981" s="23">
        <v>968</v>
      </c>
      <c r="B981" s="23">
        <f t="shared" si="126"/>
        <v>9680</v>
      </c>
      <c r="C981" s="24">
        <f t="shared" si="127"/>
        <v>161.33333333333334</v>
      </c>
      <c r="D981" s="32">
        <f t="shared" si="128"/>
        <v>976.7926218866791</v>
      </c>
      <c r="E981" s="24">
        <f t="shared" si="121"/>
        <v>1093.34690598232</v>
      </c>
      <c r="F981" s="5">
        <f t="shared" si="122"/>
        <v>0.1545851014159325</v>
      </c>
      <c r="G981" s="25">
        <f t="shared" si="123"/>
        <v>650</v>
      </c>
      <c r="H981" s="29">
        <f t="shared" si="124"/>
        <v>0.8965896321667498</v>
      </c>
      <c r="I981" s="26">
        <f t="shared" si="125"/>
        <v>0.41063749996875926</v>
      </c>
    </row>
    <row r="982" spans="1:9" ht="12">
      <c r="A982" s="23">
        <v>969</v>
      </c>
      <c r="B982" s="23">
        <f t="shared" si="126"/>
        <v>9690</v>
      </c>
      <c r="C982" s="24">
        <f t="shared" si="127"/>
        <v>161.5</v>
      </c>
      <c r="D982" s="32">
        <f t="shared" si="128"/>
        <v>977.2032593866478</v>
      </c>
      <c r="E982" s="24">
        <f t="shared" si="121"/>
        <v>1093.501491083736</v>
      </c>
      <c r="F982" s="5">
        <f t="shared" si="122"/>
        <v>0.15442577636690658</v>
      </c>
      <c r="G982" s="25">
        <f t="shared" si="123"/>
        <v>650</v>
      </c>
      <c r="H982" s="29">
        <f t="shared" si="124"/>
        <v>0.8965896321667498</v>
      </c>
      <c r="I982" s="26">
        <f t="shared" si="125"/>
        <v>0.40971848050907933</v>
      </c>
    </row>
    <row r="983" spans="1:9" ht="12">
      <c r="A983" s="23">
        <v>970</v>
      </c>
      <c r="B983" s="23">
        <f t="shared" si="126"/>
        <v>9700</v>
      </c>
      <c r="C983" s="24">
        <f t="shared" si="127"/>
        <v>161.66666666666666</v>
      </c>
      <c r="D983" s="32">
        <f t="shared" si="128"/>
        <v>977.6129778671569</v>
      </c>
      <c r="E983" s="24">
        <f t="shared" si="121"/>
        <v>1093.655916860103</v>
      </c>
      <c r="F983" s="5">
        <f t="shared" si="122"/>
        <v>0.15426677940035916</v>
      </c>
      <c r="G983" s="25">
        <f t="shared" si="123"/>
        <v>650</v>
      </c>
      <c r="H983" s="29">
        <f t="shared" si="124"/>
        <v>0.8965896321667498</v>
      </c>
      <c r="I983" s="26">
        <f t="shared" si="125"/>
        <v>0.4088022012994444</v>
      </c>
    </row>
    <row r="984" spans="1:9" ht="12">
      <c r="A984" s="23">
        <v>971</v>
      </c>
      <c r="B984" s="23">
        <f t="shared" si="126"/>
        <v>9710</v>
      </c>
      <c r="C984" s="24">
        <f t="shared" si="127"/>
        <v>161.83333333333334</v>
      </c>
      <c r="D984" s="32">
        <f t="shared" si="128"/>
        <v>978.0217800684563</v>
      </c>
      <c r="E984" s="24">
        <f t="shared" si="121"/>
        <v>1093.8101836395033</v>
      </c>
      <c r="F984" s="5">
        <f t="shared" si="122"/>
        <v>0.15410810950425002</v>
      </c>
      <c r="G984" s="25">
        <f t="shared" si="123"/>
        <v>650</v>
      </c>
      <c r="H984" s="29">
        <f t="shared" si="124"/>
        <v>0.8965896321667498</v>
      </c>
      <c r="I984" s="26">
        <f t="shared" si="125"/>
        <v>0.4078886536362797</v>
      </c>
    </row>
    <row r="985" spans="1:9" ht="12">
      <c r="A985" s="23">
        <v>972</v>
      </c>
      <c r="B985" s="23">
        <f t="shared" si="126"/>
        <v>9720</v>
      </c>
      <c r="C985" s="24">
        <f t="shared" si="127"/>
        <v>162</v>
      </c>
      <c r="D985" s="32">
        <f t="shared" si="128"/>
        <v>978.4296687220926</v>
      </c>
      <c r="E985" s="24">
        <f t="shared" si="121"/>
        <v>1093.9642917490075</v>
      </c>
      <c r="F985" s="5">
        <f t="shared" si="122"/>
        <v>0.15394976567017693</v>
      </c>
      <c r="G985" s="25">
        <f t="shared" si="123"/>
        <v>650</v>
      </c>
      <c r="H985" s="29">
        <f t="shared" si="124"/>
        <v>0.8965896321667498</v>
      </c>
      <c r="I985" s="26">
        <f t="shared" si="125"/>
        <v>0.4069778288437239</v>
      </c>
    </row>
    <row r="986" spans="1:9" ht="12">
      <c r="A986" s="23">
        <v>973</v>
      </c>
      <c r="B986" s="23">
        <f t="shared" si="126"/>
        <v>9730</v>
      </c>
      <c r="C986" s="24">
        <f t="shared" si="127"/>
        <v>162.16666666666666</v>
      </c>
      <c r="D986" s="32">
        <f t="shared" si="128"/>
        <v>978.8366465509364</v>
      </c>
      <c r="E986" s="24">
        <f t="shared" si="121"/>
        <v>1094.1182415146777</v>
      </c>
      <c r="F986" s="5">
        <f t="shared" si="122"/>
        <v>0.15379174689383035</v>
      </c>
      <c r="G986" s="25">
        <f t="shared" si="123"/>
        <v>650</v>
      </c>
      <c r="H986" s="29">
        <f t="shared" si="124"/>
        <v>0.8965896321667498</v>
      </c>
      <c r="I986" s="26">
        <f t="shared" si="125"/>
        <v>0.40606971827349936</v>
      </c>
    </row>
    <row r="987" spans="1:9" ht="12">
      <c r="A987" s="23">
        <v>974</v>
      </c>
      <c r="B987" s="23">
        <f t="shared" si="126"/>
        <v>9740</v>
      </c>
      <c r="C987" s="24">
        <f t="shared" si="127"/>
        <v>162.33333333333334</v>
      </c>
      <c r="D987" s="32">
        <f t="shared" si="128"/>
        <v>979.2427162692098</v>
      </c>
      <c r="E987" s="24">
        <f t="shared" si="121"/>
        <v>1094.2720332615716</v>
      </c>
      <c r="F987" s="5">
        <f t="shared" si="122"/>
        <v>0.1536340521756756</v>
      </c>
      <c r="G987" s="25">
        <f t="shared" si="123"/>
        <v>650</v>
      </c>
      <c r="H987" s="29">
        <f t="shared" si="124"/>
        <v>0.8965896321667498</v>
      </c>
      <c r="I987" s="26">
        <f t="shared" si="125"/>
        <v>0.40516431330476305</v>
      </c>
    </row>
    <row r="988" spans="1:9" ht="12">
      <c r="A988" s="23">
        <v>975</v>
      </c>
      <c r="B988" s="23">
        <f t="shared" si="126"/>
        <v>9750</v>
      </c>
      <c r="C988" s="24">
        <f t="shared" si="127"/>
        <v>162.5</v>
      </c>
      <c r="D988" s="32">
        <f t="shared" si="128"/>
        <v>979.6478805825146</v>
      </c>
      <c r="E988" s="24">
        <f t="shared" si="121"/>
        <v>1094.4256673137472</v>
      </c>
      <c r="F988" s="5">
        <f t="shared" si="122"/>
        <v>0.153476680519816</v>
      </c>
      <c r="G988" s="25">
        <f t="shared" si="123"/>
        <v>650</v>
      </c>
      <c r="H988" s="29">
        <f t="shared" si="124"/>
        <v>0.8965896321667498</v>
      </c>
      <c r="I988" s="26">
        <f t="shared" si="125"/>
        <v>0.4042616053441283</v>
      </c>
    </row>
    <row r="989" spans="1:9" ht="12">
      <c r="A989" s="23">
        <v>976</v>
      </c>
      <c r="B989" s="23">
        <f t="shared" si="126"/>
        <v>9760</v>
      </c>
      <c r="C989" s="24">
        <f t="shared" si="127"/>
        <v>162.66666666666666</v>
      </c>
      <c r="D989" s="32">
        <f t="shared" si="128"/>
        <v>980.0521421878587</v>
      </c>
      <c r="E989" s="24">
        <f t="shared" si="121"/>
        <v>1094.579143994267</v>
      </c>
      <c r="F989" s="5">
        <f t="shared" si="122"/>
        <v>0.15331963093444756</v>
      </c>
      <c r="G989" s="25">
        <f t="shared" si="123"/>
        <v>650</v>
      </c>
      <c r="H989" s="29">
        <f t="shared" si="124"/>
        <v>0.8965896321667498</v>
      </c>
      <c r="I989" s="26">
        <f t="shared" si="125"/>
        <v>0.4033615858255381</v>
      </c>
    </row>
    <row r="990" spans="1:9" ht="12">
      <c r="A990" s="23">
        <v>977</v>
      </c>
      <c r="B990" s="23">
        <f t="shared" si="126"/>
        <v>9770</v>
      </c>
      <c r="C990" s="24">
        <f t="shared" si="127"/>
        <v>162.83333333333334</v>
      </c>
      <c r="D990" s="32">
        <f t="shared" si="128"/>
        <v>980.4555037736843</v>
      </c>
      <c r="E990" s="24">
        <f t="shared" si="121"/>
        <v>1094.7324636252015</v>
      </c>
      <c r="F990" s="5">
        <f t="shared" si="122"/>
        <v>0.15316290243185904</v>
      </c>
      <c r="G990" s="25">
        <f t="shared" si="123"/>
        <v>650</v>
      </c>
      <c r="H990" s="29">
        <f t="shared" si="124"/>
        <v>0.8965896321667498</v>
      </c>
      <c r="I990" s="26">
        <f t="shared" si="125"/>
        <v>0.4024642462101784</v>
      </c>
    </row>
    <row r="991" spans="1:9" ht="12">
      <c r="A991" s="23">
        <v>978</v>
      </c>
      <c r="B991" s="23">
        <f t="shared" si="126"/>
        <v>9780</v>
      </c>
      <c r="C991" s="24">
        <f t="shared" si="127"/>
        <v>163</v>
      </c>
      <c r="D991" s="32">
        <f t="shared" si="128"/>
        <v>980.8579680198945</v>
      </c>
      <c r="E991" s="24">
        <f t="shared" si="121"/>
        <v>1094.8856265276333</v>
      </c>
      <c r="F991" s="5">
        <f t="shared" si="122"/>
        <v>0.1530064940286593</v>
      </c>
      <c r="G991" s="25">
        <f t="shared" si="123"/>
        <v>650</v>
      </c>
      <c r="H991" s="29">
        <f t="shared" si="124"/>
        <v>0.8965896321667498</v>
      </c>
      <c r="I991" s="26">
        <f t="shared" si="125"/>
        <v>0.40156957798637327</v>
      </c>
    </row>
    <row r="992" spans="1:9" ht="12">
      <c r="A992" s="23">
        <v>979</v>
      </c>
      <c r="B992" s="23">
        <f t="shared" si="126"/>
        <v>9790</v>
      </c>
      <c r="C992" s="24">
        <f t="shared" si="127"/>
        <v>163.16666666666666</v>
      </c>
      <c r="D992" s="32">
        <f t="shared" si="128"/>
        <v>981.2595375978809</v>
      </c>
      <c r="E992" s="24">
        <f t="shared" si="121"/>
        <v>1095.038633021662</v>
      </c>
      <c r="F992" s="5">
        <f t="shared" si="122"/>
        <v>0.15285040474441303</v>
      </c>
      <c r="G992" s="25">
        <f t="shared" si="123"/>
        <v>650</v>
      </c>
      <c r="H992" s="29">
        <f t="shared" si="124"/>
        <v>0.8965896321667498</v>
      </c>
      <c r="I992" s="26">
        <f t="shared" si="125"/>
        <v>0.4006775726696293</v>
      </c>
    </row>
    <row r="993" spans="1:9" ht="12">
      <c r="A993" s="23">
        <v>980</v>
      </c>
      <c r="B993" s="23">
        <f t="shared" si="126"/>
        <v>9800</v>
      </c>
      <c r="C993" s="24">
        <f t="shared" si="127"/>
        <v>163.33333333333334</v>
      </c>
      <c r="D993" s="32">
        <f t="shared" si="128"/>
        <v>981.6602151705506</v>
      </c>
      <c r="E993" s="24">
        <f t="shared" si="121"/>
        <v>1095.1914834264064</v>
      </c>
      <c r="F993" s="5">
        <f t="shared" si="122"/>
        <v>0.1526946336043693</v>
      </c>
      <c r="G993" s="25">
        <f t="shared" si="123"/>
        <v>650</v>
      </c>
      <c r="H993" s="29">
        <f t="shared" si="124"/>
        <v>0.8965896321667498</v>
      </c>
      <c r="I993" s="26">
        <f t="shared" si="125"/>
        <v>0.3997882218022908</v>
      </c>
    </row>
    <row r="994" spans="1:9" ht="12">
      <c r="A994" s="23">
        <v>981</v>
      </c>
      <c r="B994" s="23">
        <f t="shared" si="126"/>
        <v>9810</v>
      </c>
      <c r="C994" s="24">
        <f t="shared" si="127"/>
        <v>163.5</v>
      </c>
      <c r="D994" s="32">
        <f t="shared" si="128"/>
        <v>982.0600033923529</v>
      </c>
      <c r="E994" s="24">
        <f t="shared" si="121"/>
        <v>1095.3441780600108</v>
      </c>
      <c r="F994" s="5">
        <f t="shared" si="122"/>
        <v>0.15253917963650565</v>
      </c>
      <c r="G994" s="25">
        <f t="shared" si="123"/>
        <v>650</v>
      </c>
      <c r="H994" s="29">
        <f t="shared" si="124"/>
        <v>0.8965896321667498</v>
      </c>
      <c r="I994" s="26">
        <f t="shared" si="125"/>
        <v>0.3989015169537413</v>
      </c>
    </row>
    <row r="995" spans="1:9" ht="12">
      <c r="A995" s="23">
        <v>982</v>
      </c>
      <c r="B995" s="23">
        <f t="shared" si="126"/>
        <v>9820</v>
      </c>
      <c r="C995" s="24">
        <f t="shared" si="127"/>
        <v>163.66666666666666</v>
      </c>
      <c r="D995" s="32">
        <f t="shared" si="128"/>
        <v>982.4589049093066</v>
      </c>
      <c r="E995" s="24">
        <f t="shared" si="121"/>
        <v>1095.4967172396473</v>
      </c>
      <c r="F995" s="5">
        <f t="shared" si="122"/>
        <v>0.15238404187289234</v>
      </c>
      <c r="G995" s="25">
        <f t="shared" si="123"/>
        <v>650</v>
      </c>
      <c r="H995" s="29">
        <f t="shared" si="124"/>
        <v>0.8965896321667498</v>
      </c>
      <c r="I995" s="26">
        <f t="shared" si="125"/>
        <v>0.3980174497201853</v>
      </c>
    </row>
    <row r="996" spans="1:9" ht="12">
      <c r="A996" s="23">
        <v>983</v>
      </c>
      <c r="B996" s="23">
        <f t="shared" si="126"/>
        <v>9830</v>
      </c>
      <c r="C996" s="24">
        <f t="shared" si="127"/>
        <v>163.83333333333334</v>
      </c>
      <c r="D996" s="32">
        <f t="shared" si="128"/>
        <v>982.8569223590268</v>
      </c>
      <c r="E996" s="24">
        <f t="shared" si="121"/>
        <v>1095.6491012815202</v>
      </c>
      <c r="F996" s="5">
        <f t="shared" si="122"/>
        <v>0.1522292193501471</v>
      </c>
      <c r="G996" s="25">
        <f t="shared" si="123"/>
        <v>650</v>
      </c>
      <c r="H996" s="29">
        <f t="shared" si="124"/>
        <v>0.8965896321667498</v>
      </c>
      <c r="I996" s="26">
        <f t="shared" si="125"/>
        <v>0.3971360117245237</v>
      </c>
    </row>
    <row r="997" spans="1:9" ht="12">
      <c r="A997" s="23">
        <v>984</v>
      </c>
      <c r="B997" s="23">
        <f t="shared" si="126"/>
        <v>9840</v>
      </c>
      <c r="C997" s="24">
        <f t="shared" si="127"/>
        <v>164</v>
      </c>
      <c r="D997" s="32">
        <f t="shared" si="128"/>
        <v>983.2540583707514</v>
      </c>
      <c r="E997" s="24">
        <f t="shared" si="121"/>
        <v>1095.8013305008703</v>
      </c>
      <c r="F997" s="5">
        <f t="shared" si="122"/>
        <v>0.15207471110807091</v>
      </c>
      <c r="G997" s="25">
        <f t="shared" si="123"/>
        <v>650</v>
      </c>
      <c r="H997" s="29">
        <f t="shared" si="124"/>
        <v>0.8965896321667498</v>
      </c>
      <c r="I997" s="26">
        <f t="shared" si="125"/>
        <v>0.3962571946164006</v>
      </c>
    </row>
    <row r="998" spans="1:9" ht="12">
      <c r="A998" s="23">
        <v>985</v>
      </c>
      <c r="B998" s="23">
        <f t="shared" si="126"/>
        <v>9850</v>
      </c>
      <c r="C998" s="24">
        <f t="shared" si="127"/>
        <v>164.16666666666666</v>
      </c>
      <c r="D998" s="32">
        <f t="shared" si="128"/>
        <v>983.6503155653678</v>
      </c>
      <c r="E998" s="24">
        <f t="shared" si="121"/>
        <v>1095.9534052119784</v>
      </c>
      <c r="F998" s="5">
        <f t="shared" si="122"/>
        <v>0.15192051619078484</v>
      </c>
      <c r="G998" s="25">
        <f t="shared" si="123"/>
        <v>650</v>
      </c>
      <c r="H998" s="29">
        <f t="shared" si="124"/>
        <v>0.8965896321667498</v>
      </c>
      <c r="I998" s="26">
        <f t="shared" si="125"/>
        <v>0.39538099007201144</v>
      </c>
    </row>
    <row r="999" spans="1:9" ht="12">
      <c r="A999" s="23">
        <v>986</v>
      </c>
      <c r="B999" s="23">
        <f t="shared" si="126"/>
        <v>9860</v>
      </c>
      <c r="C999" s="24">
        <f t="shared" si="127"/>
        <v>164.33333333333334</v>
      </c>
      <c r="D999" s="32">
        <f t="shared" si="128"/>
        <v>984.0456965554398</v>
      </c>
      <c r="E999" s="24">
        <f t="shared" si="121"/>
        <v>1096.1053257281692</v>
      </c>
      <c r="F999" s="5">
        <f t="shared" si="122"/>
        <v>0.1517666336462753</v>
      </c>
      <c r="G999" s="25">
        <f t="shared" si="123"/>
        <v>650</v>
      </c>
      <c r="H999" s="29">
        <f t="shared" si="124"/>
        <v>0.8965896321667498</v>
      </c>
      <c r="I999" s="26">
        <f t="shared" si="125"/>
        <v>0.3945073897940631</v>
      </c>
    </row>
    <row r="1000" spans="1:9" ht="12">
      <c r="A1000" s="23">
        <v>987</v>
      </c>
      <c r="B1000" s="23">
        <f t="shared" si="126"/>
        <v>9870</v>
      </c>
      <c r="C1000" s="24">
        <f t="shared" si="127"/>
        <v>164.5</v>
      </c>
      <c r="D1000" s="32">
        <f t="shared" si="128"/>
        <v>984.4402039452339</v>
      </c>
      <c r="E1000" s="24">
        <f t="shared" si="121"/>
        <v>1096.2570923618155</v>
      </c>
      <c r="F1000" s="5">
        <f t="shared" si="122"/>
        <v>0.1516130625259393</v>
      </c>
      <c r="G1000" s="25">
        <f t="shared" si="123"/>
        <v>650</v>
      </c>
      <c r="H1000" s="29">
        <f t="shared" si="124"/>
        <v>0.8965896321667498</v>
      </c>
      <c r="I1000" s="26">
        <f t="shared" si="125"/>
        <v>0.39363638551173535</v>
      </c>
    </row>
    <row r="1001" spans="1:9" ht="12">
      <c r="A1001" s="23">
        <v>988</v>
      </c>
      <c r="B1001" s="23">
        <f t="shared" si="126"/>
        <v>9880</v>
      </c>
      <c r="C1001" s="24">
        <f t="shared" si="127"/>
        <v>164.66666666666666</v>
      </c>
      <c r="D1001" s="32">
        <f t="shared" si="128"/>
        <v>984.8338403307456</v>
      </c>
      <c r="E1001" s="24">
        <f t="shared" si="121"/>
        <v>1096.4087054243414</v>
      </c>
      <c r="F1001" s="5">
        <f t="shared" si="122"/>
        <v>0.1514598018857214</v>
      </c>
      <c r="G1001" s="25">
        <f t="shared" si="123"/>
        <v>650</v>
      </c>
      <c r="H1001" s="29">
        <f t="shared" si="124"/>
        <v>0.8965896321667498</v>
      </c>
      <c r="I1001" s="26">
        <f t="shared" si="125"/>
        <v>0.39276796898048943</v>
      </c>
    </row>
    <row r="1002" spans="1:9" ht="12">
      <c r="A1002" s="23">
        <v>989</v>
      </c>
      <c r="B1002" s="23">
        <f t="shared" si="126"/>
        <v>9890</v>
      </c>
      <c r="C1002" s="24">
        <f t="shared" si="127"/>
        <v>164.83333333333334</v>
      </c>
      <c r="D1002" s="32">
        <f t="shared" si="128"/>
        <v>985.2266082997261</v>
      </c>
      <c r="E1002" s="24">
        <f t="shared" si="121"/>
        <v>1096.5601652262271</v>
      </c>
      <c r="F1002" s="5">
        <f t="shared" si="122"/>
        <v>0.15130685078474926</v>
      </c>
      <c r="G1002" s="25">
        <f t="shared" si="123"/>
        <v>650</v>
      </c>
      <c r="H1002" s="29">
        <f t="shared" si="124"/>
        <v>0.8965896321667498</v>
      </c>
      <c r="I1002" s="26">
        <f t="shared" si="125"/>
        <v>0.3919021319821171</v>
      </c>
    </row>
    <row r="1003" spans="1:9" ht="12">
      <c r="A1003" s="23">
        <v>990</v>
      </c>
      <c r="B1003" s="23">
        <f t="shared" si="126"/>
        <v>9900</v>
      </c>
      <c r="C1003" s="24">
        <f t="shared" si="127"/>
        <v>165</v>
      </c>
      <c r="D1003" s="32">
        <f t="shared" si="128"/>
        <v>985.6185104317082</v>
      </c>
      <c r="E1003" s="24">
        <f t="shared" si="121"/>
        <v>1096.7114720770119</v>
      </c>
      <c r="F1003" s="5">
        <f t="shared" si="122"/>
        <v>0.15115420828647075</v>
      </c>
      <c r="G1003" s="25">
        <f t="shared" si="123"/>
        <v>650</v>
      </c>
      <c r="H1003" s="29">
        <f t="shared" si="124"/>
        <v>0.8965896321667498</v>
      </c>
      <c r="I1003" s="26">
        <f t="shared" si="125"/>
        <v>0.39103886632454893</v>
      </c>
    </row>
    <row r="1004" spans="1:9" ht="12">
      <c r="A1004" s="23">
        <v>991</v>
      </c>
      <c r="B1004" s="23">
        <f t="shared" si="126"/>
        <v>9910</v>
      </c>
      <c r="C1004" s="24">
        <f t="shared" si="127"/>
        <v>165.16666666666666</v>
      </c>
      <c r="D1004" s="32">
        <f t="shared" si="128"/>
        <v>986.0095492980327</v>
      </c>
      <c r="E1004" s="24">
        <f t="shared" si="121"/>
        <v>1096.8626262852983</v>
      </c>
      <c r="F1004" s="5">
        <f t="shared" si="122"/>
        <v>0.1510018734577443</v>
      </c>
      <c r="G1004" s="25">
        <f t="shared" si="123"/>
        <v>650</v>
      </c>
      <c r="H1004" s="29">
        <f t="shared" si="124"/>
        <v>0.8965896321667498</v>
      </c>
      <c r="I1004" s="26">
        <f t="shared" si="125"/>
        <v>0.3901781638418609</v>
      </c>
    </row>
    <row r="1005" spans="1:9" ht="12">
      <c r="A1005" s="23">
        <v>992</v>
      </c>
      <c r="B1005" s="23">
        <f t="shared" si="126"/>
        <v>9920</v>
      </c>
      <c r="C1005" s="24">
        <f t="shared" si="127"/>
        <v>165.33333333333334</v>
      </c>
      <c r="D1005" s="32">
        <f t="shared" si="128"/>
        <v>986.3997274618745</v>
      </c>
      <c r="E1005" s="24">
        <f t="shared" si="121"/>
        <v>1097.013628158756</v>
      </c>
      <c r="F1005" s="5">
        <f t="shared" si="122"/>
        <v>0.15084984536906632</v>
      </c>
      <c r="G1005" s="25">
        <f t="shared" si="123"/>
        <v>650</v>
      </c>
      <c r="H1005" s="29">
        <f t="shared" si="124"/>
        <v>0.8965896321667498</v>
      </c>
      <c r="I1005" s="26">
        <f t="shared" si="125"/>
        <v>0.389320016394169</v>
      </c>
    </row>
    <row r="1006" spans="1:9" ht="12">
      <c r="A1006" s="23">
        <v>993</v>
      </c>
      <c r="B1006" s="23">
        <f t="shared" si="126"/>
        <v>9930</v>
      </c>
      <c r="C1006" s="24">
        <f t="shared" si="127"/>
        <v>165.5</v>
      </c>
      <c r="D1006" s="32">
        <f t="shared" si="128"/>
        <v>986.7890474782687</v>
      </c>
      <c r="E1006" s="24">
        <f t="shared" si="121"/>
        <v>1097.1644780041252</v>
      </c>
      <c r="F1006" s="5">
        <f t="shared" si="122"/>
        <v>0.15069812309525332</v>
      </c>
      <c r="G1006" s="25">
        <f t="shared" si="123"/>
        <v>650</v>
      </c>
      <c r="H1006" s="29">
        <f t="shared" si="124"/>
        <v>0.8965896321667498</v>
      </c>
      <c r="I1006" s="26">
        <f t="shared" si="125"/>
        <v>0.3884644158674848</v>
      </c>
    </row>
    <row r="1007" spans="1:9" ht="12">
      <c r="A1007" s="23">
        <v>994</v>
      </c>
      <c r="B1007" s="23">
        <f t="shared" si="126"/>
        <v>9940</v>
      </c>
      <c r="C1007" s="24">
        <f t="shared" si="127"/>
        <v>165.66666666666666</v>
      </c>
      <c r="D1007" s="32">
        <f t="shared" si="128"/>
        <v>987.1775118941362</v>
      </c>
      <c r="E1007" s="24">
        <f t="shared" si="121"/>
        <v>1097.3151761272204</v>
      </c>
      <c r="F1007" s="5">
        <f t="shared" si="122"/>
        <v>0.15054670571430506</v>
      </c>
      <c r="G1007" s="25">
        <f t="shared" si="123"/>
        <v>650</v>
      </c>
      <c r="H1007" s="29">
        <f t="shared" si="124"/>
        <v>0.8965896321667498</v>
      </c>
      <c r="I1007" s="26">
        <f t="shared" si="125"/>
        <v>0.3876113541737432</v>
      </c>
    </row>
    <row r="1008" spans="1:9" ht="12">
      <c r="A1008" s="23">
        <v>995</v>
      </c>
      <c r="B1008" s="23">
        <f t="shared" si="126"/>
        <v>9950</v>
      </c>
      <c r="C1008" s="24">
        <f t="shared" si="127"/>
        <v>165.83333333333334</v>
      </c>
      <c r="D1008" s="32">
        <f t="shared" si="128"/>
        <v>987.5651232483099</v>
      </c>
      <c r="E1008" s="24">
        <f t="shared" si="121"/>
        <v>1097.4657228329347</v>
      </c>
      <c r="F1008" s="5">
        <f t="shared" si="122"/>
        <v>0.15039559230785926</v>
      </c>
      <c r="G1008" s="25">
        <f t="shared" si="123"/>
        <v>650</v>
      </c>
      <c r="H1008" s="29">
        <f t="shared" si="124"/>
        <v>0.8965896321667498</v>
      </c>
      <c r="I1008" s="26">
        <f t="shared" si="125"/>
        <v>0.38676082325067546</v>
      </c>
    </row>
    <row r="1009" spans="1:9" ht="12">
      <c r="A1009" s="23">
        <v>996</v>
      </c>
      <c r="B1009" s="23">
        <f t="shared" si="126"/>
        <v>9960</v>
      </c>
      <c r="C1009" s="24">
        <f t="shared" si="127"/>
        <v>166</v>
      </c>
      <c r="D1009" s="32">
        <f t="shared" si="128"/>
        <v>987.9518840715606</v>
      </c>
      <c r="E1009" s="24">
        <f t="shared" si="121"/>
        <v>1097.6161184252426</v>
      </c>
      <c r="F1009" s="5">
        <f t="shared" si="122"/>
        <v>0.15024478196187374</v>
      </c>
      <c r="G1009" s="25">
        <f t="shared" si="123"/>
        <v>650</v>
      </c>
      <c r="H1009" s="29">
        <f t="shared" si="124"/>
        <v>0.8965896321667498</v>
      </c>
      <c r="I1009" s="26">
        <f t="shared" si="125"/>
        <v>0.3859128150616658</v>
      </c>
    </row>
    <row r="1010" spans="1:9" ht="12">
      <c r="A1010" s="23">
        <v>997</v>
      </c>
      <c r="B1010" s="23">
        <f t="shared" si="126"/>
        <v>9970</v>
      </c>
      <c r="C1010" s="24">
        <f t="shared" si="127"/>
        <v>166.16666666666666</v>
      </c>
      <c r="D1010" s="32">
        <f t="shared" si="128"/>
        <v>988.3377968866223</v>
      </c>
      <c r="E1010" s="24">
        <f t="shared" si="121"/>
        <v>1097.7663632072044</v>
      </c>
      <c r="F1010" s="5">
        <f t="shared" si="122"/>
        <v>0.15009427376548956</v>
      </c>
      <c r="G1010" s="25">
        <f t="shared" si="123"/>
        <v>650</v>
      </c>
      <c r="H1010" s="29">
        <f t="shared" si="124"/>
        <v>0.8965896321667498</v>
      </c>
      <c r="I1010" s="26">
        <f t="shared" si="125"/>
        <v>0.38506732159578</v>
      </c>
    </row>
    <row r="1011" spans="1:9" ht="12">
      <c r="A1011" s="23">
        <v>998</v>
      </c>
      <c r="B1011" s="23">
        <f t="shared" si="126"/>
        <v>9980</v>
      </c>
      <c r="C1011" s="24">
        <f t="shared" si="127"/>
        <v>166.33333333333334</v>
      </c>
      <c r="D1011" s="32">
        <f t="shared" si="128"/>
        <v>988.7228642082181</v>
      </c>
      <c r="E1011" s="24">
        <f t="shared" si="121"/>
        <v>1097.91645748097</v>
      </c>
      <c r="F1011" s="5">
        <f t="shared" si="122"/>
        <v>0.14994406681148575</v>
      </c>
      <c r="G1011" s="25">
        <f t="shared" si="123"/>
        <v>650</v>
      </c>
      <c r="H1011" s="29">
        <f t="shared" si="124"/>
        <v>0.8965896321667498</v>
      </c>
      <c r="I1011" s="26">
        <f t="shared" si="125"/>
        <v>0.38422433486764057</v>
      </c>
    </row>
    <row r="1012" spans="1:9" ht="12">
      <c r="A1012" s="23">
        <v>999</v>
      </c>
      <c r="B1012" s="23">
        <f t="shared" si="126"/>
        <v>9990</v>
      </c>
      <c r="C1012" s="24">
        <f t="shared" si="127"/>
        <v>166.5</v>
      </c>
      <c r="D1012" s="32">
        <f t="shared" si="128"/>
        <v>989.1070885430858</v>
      </c>
      <c r="E1012" s="24">
        <f t="shared" si="121"/>
        <v>1098.0664015477814</v>
      </c>
      <c r="F1012" s="5">
        <f t="shared" si="122"/>
        <v>0.14979416019627934</v>
      </c>
      <c r="G1012" s="25">
        <f t="shared" si="123"/>
        <v>650</v>
      </c>
      <c r="H1012" s="29">
        <f t="shared" si="124"/>
        <v>0.8965896321667498</v>
      </c>
      <c r="I1012" s="26">
        <f t="shared" si="125"/>
        <v>0.3833838469173462</v>
      </c>
    </row>
    <row r="1013" spans="1:9" ht="12">
      <c r="A1013" s="23">
        <v>1000</v>
      </c>
      <c r="B1013" s="23">
        <f t="shared" si="126"/>
        <v>10000</v>
      </c>
      <c r="C1013" s="24">
        <f t="shared" si="127"/>
        <v>166.66666666666666</v>
      </c>
      <c r="D1013" s="32">
        <f t="shared" si="128"/>
        <v>989.4904723900031</v>
      </c>
      <c r="E1013" s="24">
        <f t="shared" si="121"/>
        <v>1098.2161957079777</v>
      </c>
      <c r="F1013" s="5">
        <f t="shared" si="122"/>
        <v>0.14964455302015267</v>
      </c>
      <c r="G1013" s="25">
        <f t="shared" si="123"/>
        <v>650</v>
      </c>
      <c r="H1013" s="29">
        <f t="shared" si="124"/>
        <v>0.8965896321667498</v>
      </c>
      <c r="I1013" s="26">
        <f t="shared" si="125"/>
        <v>0.38254584981037193</v>
      </c>
    </row>
    <row r="1014" spans="1:9" ht="12">
      <c r="A1014" s="23">
        <v>1001</v>
      </c>
      <c r="B1014" s="23">
        <f t="shared" si="126"/>
        <v>10010</v>
      </c>
      <c r="C1014" s="24">
        <f t="shared" si="127"/>
        <v>166.83333333333334</v>
      </c>
      <c r="D1014" s="32">
        <f t="shared" si="128"/>
        <v>989.8730182398135</v>
      </c>
      <c r="E1014" s="24">
        <f t="shared" si="121"/>
        <v>1098.3658402609979</v>
      </c>
      <c r="F1014" s="5">
        <f t="shared" si="122"/>
        <v>0.14949524438679873</v>
      </c>
      <c r="G1014" s="25">
        <f t="shared" si="123"/>
        <v>650</v>
      </c>
      <c r="H1014" s="29">
        <f t="shared" si="124"/>
        <v>0.8965896321667498</v>
      </c>
      <c r="I1014" s="26">
        <f t="shared" si="125"/>
        <v>0.3817103356375319</v>
      </c>
    </row>
    <row r="1015" spans="1:9" ht="12">
      <c r="A1015" s="23">
        <v>1002</v>
      </c>
      <c r="B1015" s="23">
        <f t="shared" si="126"/>
        <v>10020</v>
      </c>
      <c r="C1015" s="24">
        <f t="shared" si="127"/>
        <v>167</v>
      </c>
      <c r="D1015" s="32">
        <f t="shared" si="128"/>
        <v>990.254728575451</v>
      </c>
      <c r="E1015" s="24">
        <f t="shared" si="121"/>
        <v>1098.5153355053847</v>
      </c>
      <c r="F1015" s="5">
        <f t="shared" si="122"/>
        <v>0.1493462334033211</v>
      </c>
      <c r="G1015" s="25">
        <f t="shared" si="123"/>
        <v>650</v>
      </c>
      <c r="H1015" s="29">
        <f t="shared" si="124"/>
        <v>0.8965896321667498</v>
      </c>
      <c r="I1015" s="26">
        <f t="shared" si="125"/>
        <v>0.380877296514901</v>
      </c>
    </row>
    <row r="1016" spans="1:9" ht="12">
      <c r="A1016" s="23">
        <v>1003</v>
      </c>
      <c r="B1016" s="23">
        <f t="shared" si="126"/>
        <v>10030</v>
      </c>
      <c r="C1016" s="24">
        <f t="shared" si="127"/>
        <v>167.16666666666666</v>
      </c>
      <c r="D1016" s="32">
        <f t="shared" si="128"/>
        <v>990.6356058719659</v>
      </c>
      <c r="E1016" s="24">
        <f t="shared" si="121"/>
        <v>1098.664681738788</v>
      </c>
      <c r="F1016" s="5">
        <f t="shared" si="122"/>
        <v>0.1491975191804613</v>
      </c>
      <c r="G1016" s="25">
        <f t="shared" si="123"/>
        <v>650</v>
      </c>
      <c r="H1016" s="29">
        <f t="shared" si="124"/>
        <v>0.8965896321667498</v>
      </c>
      <c r="I1016" s="26">
        <f t="shared" si="125"/>
        <v>0.3800467245837126</v>
      </c>
    </row>
    <row r="1017" spans="1:9" ht="12">
      <c r="A1017" s="23">
        <v>1004</v>
      </c>
      <c r="B1017" s="23">
        <f t="shared" si="126"/>
        <v>10040</v>
      </c>
      <c r="C1017" s="24">
        <f t="shared" si="127"/>
        <v>167.33333333333334</v>
      </c>
      <c r="D1017" s="32">
        <f t="shared" si="128"/>
        <v>991.0156525965497</v>
      </c>
      <c r="E1017" s="24">
        <f t="shared" si="121"/>
        <v>1098.8138792579684</v>
      </c>
      <c r="F1017" s="5">
        <f t="shared" si="122"/>
        <v>0.14904910083305367</v>
      </c>
      <c r="G1017" s="25">
        <f t="shared" si="123"/>
        <v>650</v>
      </c>
      <c r="H1017" s="29">
        <f t="shared" si="124"/>
        <v>0.8965896321667498</v>
      </c>
      <c r="I1017" s="26">
        <f t="shared" si="125"/>
        <v>0.37921861201023765</v>
      </c>
    </row>
    <row r="1018" spans="1:9" ht="12">
      <c r="A1018" s="23">
        <v>1005</v>
      </c>
      <c r="B1018" s="23">
        <f t="shared" si="126"/>
        <v>10050</v>
      </c>
      <c r="C1018" s="24">
        <f t="shared" si="127"/>
        <v>167.5</v>
      </c>
      <c r="D1018" s="32">
        <f t="shared" si="128"/>
        <v>991.39487120856</v>
      </c>
      <c r="E1018" s="24">
        <f t="shared" si="121"/>
        <v>1098.9629283588015</v>
      </c>
      <c r="F1018" s="5">
        <f t="shared" si="122"/>
        <v>0.1489009774788883</v>
      </c>
      <c r="G1018" s="25">
        <f t="shared" si="123"/>
        <v>650</v>
      </c>
      <c r="H1018" s="29">
        <f t="shared" si="124"/>
        <v>0.8965896321667498</v>
      </c>
      <c r="I1018" s="26">
        <f t="shared" si="125"/>
        <v>0.37839295098581516</v>
      </c>
    </row>
    <row r="1019" spans="1:9" ht="12">
      <c r="A1019" s="23">
        <v>1006</v>
      </c>
      <c r="B1019" s="23">
        <f t="shared" si="126"/>
        <v>10060</v>
      </c>
      <c r="C1019" s="24">
        <f t="shared" si="127"/>
        <v>167.66666666666666</v>
      </c>
      <c r="D1019" s="32">
        <f t="shared" si="128"/>
        <v>991.7732641595458</v>
      </c>
      <c r="E1019" s="24">
        <f t="shared" si="121"/>
        <v>1099.1118293362804</v>
      </c>
      <c r="F1019" s="5">
        <f t="shared" si="122"/>
        <v>0.14875314823871122</v>
      </c>
      <c r="G1019" s="25">
        <f t="shared" si="123"/>
        <v>650</v>
      </c>
      <c r="H1019" s="29">
        <f t="shared" si="124"/>
        <v>0.8965896321667498</v>
      </c>
      <c r="I1019" s="26">
        <f t="shared" si="125"/>
        <v>0.377569733726772</v>
      </c>
    </row>
    <row r="1020" spans="1:9" ht="12">
      <c r="A1020" s="23">
        <v>1007</v>
      </c>
      <c r="B1020" s="23">
        <f t="shared" si="126"/>
        <v>10070</v>
      </c>
      <c r="C1020" s="24">
        <f t="shared" si="127"/>
        <v>167.83333333333334</v>
      </c>
      <c r="D1020" s="32">
        <f t="shared" si="128"/>
        <v>992.1508338932725</v>
      </c>
      <c r="E1020" s="24">
        <f t="shared" si="121"/>
        <v>1099.260582484519</v>
      </c>
      <c r="F1020" s="5">
        <f t="shared" si="122"/>
        <v>0.14860561223827062</v>
      </c>
      <c r="G1020" s="25">
        <f t="shared" si="123"/>
        <v>650</v>
      </c>
      <c r="H1020" s="29">
        <f t="shared" si="124"/>
        <v>0.8965896321667498</v>
      </c>
      <c r="I1020" s="26">
        <f t="shared" si="125"/>
        <v>0.3767489524741495</v>
      </c>
    </row>
    <row r="1021" spans="1:9" ht="12">
      <c r="A1021" s="23">
        <v>1008</v>
      </c>
      <c r="B1021" s="23">
        <f t="shared" si="126"/>
        <v>10080</v>
      </c>
      <c r="C1021" s="24">
        <f t="shared" si="127"/>
        <v>168</v>
      </c>
      <c r="D1021" s="32">
        <f t="shared" si="128"/>
        <v>992.5275828457467</v>
      </c>
      <c r="E1021" s="24">
        <f t="shared" si="121"/>
        <v>1099.4091880967574</v>
      </c>
      <c r="F1021" s="5">
        <f t="shared" si="122"/>
        <v>0.14845836860490635</v>
      </c>
      <c r="G1021" s="25">
        <f t="shared" si="123"/>
        <v>650</v>
      </c>
      <c r="H1021" s="29">
        <f t="shared" si="124"/>
        <v>0.8965896321667498</v>
      </c>
      <c r="I1021" s="26">
        <f t="shared" si="125"/>
        <v>0.375930599493952</v>
      </c>
    </row>
    <row r="1022" spans="1:9" ht="12">
      <c r="A1022" s="23">
        <v>1009</v>
      </c>
      <c r="B1022" s="23">
        <f t="shared" si="126"/>
        <v>10090</v>
      </c>
      <c r="C1022" s="24">
        <f t="shared" si="127"/>
        <v>168.16666666666666</v>
      </c>
      <c r="D1022" s="32">
        <f t="shared" si="128"/>
        <v>992.9035134452406</v>
      </c>
      <c r="E1022" s="24">
        <f t="shared" si="121"/>
        <v>1099.5576464653623</v>
      </c>
      <c r="F1022" s="5">
        <f t="shared" si="122"/>
        <v>0.14831141647186996</v>
      </c>
      <c r="G1022" s="25">
        <f t="shared" si="123"/>
        <v>650</v>
      </c>
      <c r="H1022" s="29">
        <f t="shared" si="124"/>
        <v>0.8965896321667498</v>
      </c>
      <c r="I1022" s="26">
        <f t="shared" si="125"/>
        <v>0.37511466707665675</v>
      </c>
    </row>
    <row r="1023" spans="1:9" ht="12">
      <c r="A1023" s="23">
        <v>1010</v>
      </c>
      <c r="B1023" s="23">
        <f t="shared" si="126"/>
        <v>10100</v>
      </c>
      <c r="C1023" s="24">
        <f t="shared" si="127"/>
        <v>168.33333333333334</v>
      </c>
      <c r="D1023" s="32">
        <f t="shared" si="128"/>
        <v>993.2786281123173</v>
      </c>
      <c r="E1023" s="24">
        <f t="shared" si="121"/>
        <v>1099.7059578818341</v>
      </c>
      <c r="F1023" s="5">
        <f t="shared" si="122"/>
        <v>0.14816475497286774</v>
      </c>
      <c r="G1023" s="25">
        <f t="shared" si="123"/>
        <v>650</v>
      </c>
      <c r="H1023" s="29">
        <f t="shared" si="124"/>
        <v>0.8965896321667498</v>
      </c>
      <c r="I1023" s="26">
        <f t="shared" si="125"/>
        <v>0.3743011475376572</v>
      </c>
    </row>
    <row r="1024" spans="1:9" ht="12">
      <c r="A1024" s="23">
        <v>1011</v>
      </c>
      <c r="B1024" s="23">
        <f t="shared" si="126"/>
        <v>10110</v>
      </c>
      <c r="C1024" s="24">
        <f t="shared" si="127"/>
        <v>168.5</v>
      </c>
      <c r="D1024" s="32">
        <f t="shared" si="128"/>
        <v>993.6529292598549</v>
      </c>
      <c r="E1024" s="24">
        <f t="shared" si="121"/>
        <v>1099.854122636807</v>
      </c>
      <c r="F1024" s="5">
        <f t="shared" si="122"/>
        <v>0.1480183832475177</v>
      </c>
      <c r="G1024" s="25">
        <f t="shared" si="123"/>
        <v>650</v>
      </c>
      <c r="H1024" s="29">
        <f t="shared" si="124"/>
        <v>0.8965896321667498</v>
      </c>
      <c r="I1024" s="26">
        <f t="shared" si="125"/>
        <v>0.373490033216663</v>
      </c>
    </row>
    <row r="1025" spans="1:9" ht="12">
      <c r="A1025" s="23">
        <v>1012</v>
      </c>
      <c r="B1025" s="23">
        <f t="shared" si="126"/>
        <v>10120</v>
      </c>
      <c r="C1025" s="24">
        <f t="shared" si="127"/>
        <v>168.66666666666666</v>
      </c>
      <c r="D1025" s="32">
        <f t="shared" si="128"/>
        <v>994.0264192930715</v>
      </c>
      <c r="E1025" s="24">
        <f t="shared" si="121"/>
        <v>1100.0021410200545</v>
      </c>
      <c r="F1025" s="5">
        <f t="shared" si="122"/>
        <v>0.14787230043725685</v>
      </c>
      <c r="G1025" s="25">
        <f t="shared" si="123"/>
        <v>650</v>
      </c>
      <c r="H1025" s="29">
        <f t="shared" si="124"/>
        <v>0.8965896321667498</v>
      </c>
      <c r="I1025" s="26">
        <f t="shared" si="125"/>
        <v>0.3726813164780159</v>
      </c>
    </row>
    <row r="1026" spans="1:9" ht="12">
      <c r="A1026" s="23">
        <v>1013</v>
      </c>
      <c r="B1026" s="23">
        <f t="shared" si="126"/>
        <v>10130</v>
      </c>
      <c r="C1026" s="24">
        <f t="shared" si="127"/>
        <v>168.83333333333334</v>
      </c>
      <c r="D1026" s="32">
        <f t="shared" si="128"/>
        <v>994.3991006095496</v>
      </c>
      <c r="E1026" s="24">
        <f t="shared" si="121"/>
        <v>1100.1500133204918</v>
      </c>
      <c r="F1026" s="5">
        <f t="shared" si="122"/>
        <v>0.14772650568806966</v>
      </c>
      <c r="G1026" s="25">
        <f t="shared" si="123"/>
        <v>650</v>
      </c>
      <c r="H1026" s="29">
        <f t="shared" si="124"/>
        <v>0.8965896321667498</v>
      </c>
      <c r="I1026" s="26">
        <f t="shared" si="125"/>
        <v>0.3718749897103505</v>
      </c>
    </row>
    <row r="1027" spans="1:9" ht="12">
      <c r="A1027" s="23">
        <v>1014</v>
      </c>
      <c r="B1027" s="23">
        <f t="shared" si="126"/>
        <v>10140</v>
      </c>
      <c r="C1027" s="24">
        <f t="shared" si="127"/>
        <v>169</v>
      </c>
      <c r="D1027" s="32">
        <f t="shared" si="128"/>
        <v>994.7709755992599</v>
      </c>
      <c r="E1027" s="24">
        <f t="shared" si="121"/>
        <v>1100.2977398261798</v>
      </c>
      <c r="F1027" s="5">
        <f t="shared" si="122"/>
        <v>0.1475809981486691</v>
      </c>
      <c r="G1027" s="25">
        <f t="shared" si="123"/>
        <v>650</v>
      </c>
      <c r="H1027" s="29">
        <f t="shared" si="124"/>
        <v>0.8965896321667498</v>
      </c>
      <c r="I1027" s="26">
        <f t="shared" si="125"/>
        <v>0.37107104532669405</v>
      </c>
    </row>
    <row r="1028" spans="1:9" ht="12">
      <c r="A1028" s="23">
        <v>1015</v>
      </c>
      <c r="B1028" s="23">
        <f t="shared" si="126"/>
        <v>10150</v>
      </c>
      <c r="C1028" s="24">
        <f t="shared" si="127"/>
        <v>169.16666666666666</v>
      </c>
      <c r="D1028" s="32">
        <f t="shared" si="128"/>
        <v>995.1420466445867</v>
      </c>
      <c r="E1028" s="24">
        <f t="shared" si="121"/>
        <v>1100.4453208243285</v>
      </c>
      <c r="F1028" s="5">
        <f t="shared" si="122"/>
        <v>0.1474357769704966</v>
      </c>
      <c r="G1028" s="25">
        <f t="shared" si="123"/>
        <v>650</v>
      </c>
      <c r="H1028" s="29">
        <f t="shared" si="124"/>
        <v>0.8965896321667498</v>
      </c>
      <c r="I1028" s="26">
        <f t="shared" si="125"/>
        <v>0.3702694757643861</v>
      </c>
    </row>
    <row r="1029" spans="1:9" ht="12">
      <c r="A1029" s="23">
        <v>1016</v>
      </c>
      <c r="B1029" s="23">
        <f t="shared" si="126"/>
        <v>10160</v>
      </c>
      <c r="C1029" s="24">
        <f t="shared" si="127"/>
        <v>169.33333333333334</v>
      </c>
      <c r="D1029" s="32">
        <f t="shared" si="128"/>
        <v>995.5123161203511</v>
      </c>
      <c r="E1029" s="24">
        <f t="shared" si="121"/>
        <v>1100.592756601299</v>
      </c>
      <c r="F1029" s="5">
        <f t="shared" si="122"/>
        <v>0.1472908413102232</v>
      </c>
      <c r="G1029" s="25">
        <f t="shared" si="123"/>
        <v>650</v>
      </c>
      <c r="H1029" s="29">
        <f t="shared" si="124"/>
        <v>0.8965896321667498</v>
      </c>
      <c r="I1029" s="26">
        <f t="shared" si="125"/>
        <v>0.3694702734847659</v>
      </c>
    </row>
    <row r="1030" spans="1:9" ht="12">
      <c r="A1030" s="23">
        <v>1017</v>
      </c>
      <c r="B1030" s="23">
        <f t="shared" si="126"/>
        <v>10170</v>
      </c>
      <c r="C1030" s="24">
        <f t="shared" si="127"/>
        <v>169.5</v>
      </c>
      <c r="D1030" s="32">
        <f t="shared" si="128"/>
        <v>995.8817863938359</v>
      </c>
      <c r="E1030" s="24">
        <f t="shared" si="121"/>
        <v>1100.7400474426092</v>
      </c>
      <c r="F1030" s="5">
        <f t="shared" si="122"/>
        <v>0.1471461903256568</v>
      </c>
      <c r="G1030" s="25">
        <f t="shared" si="123"/>
        <v>650</v>
      </c>
      <c r="H1030" s="29">
        <f t="shared" si="124"/>
        <v>0.8965896321667498</v>
      </c>
      <c r="I1030" s="26">
        <f t="shared" si="125"/>
        <v>0.3686734309734877</v>
      </c>
    </row>
    <row r="1031" spans="1:9" ht="12">
      <c r="A1031" s="23">
        <v>1018</v>
      </c>
      <c r="B1031" s="23">
        <f t="shared" si="126"/>
        <v>10180</v>
      </c>
      <c r="C1031" s="24">
        <f t="shared" si="127"/>
        <v>169.66666666666666</v>
      </c>
      <c r="D1031" s="32">
        <f t="shared" si="128"/>
        <v>996.2504598248094</v>
      </c>
      <c r="E1031" s="24">
        <f t="shared" si="121"/>
        <v>1100.887193632935</v>
      </c>
      <c r="F1031" s="5">
        <f t="shared" si="122"/>
        <v>0.14700182317915278</v>
      </c>
      <c r="G1031" s="25">
        <f t="shared" si="123"/>
        <v>650</v>
      </c>
      <c r="H1031" s="29">
        <f t="shared" si="124"/>
        <v>0.8965896321667498</v>
      </c>
      <c r="I1031" s="26">
        <f t="shared" si="125"/>
        <v>0.36787894074011607</v>
      </c>
    </row>
    <row r="1032" spans="1:9" ht="12">
      <c r="A1032" s="23">
        <v>1019</v>
      </c>
      <c r="B1032" s="23">
        <f t="shared" si="126"/>
        <v>10190</v>
      </c>
      <c r="C1032" s="24">
        <f t="shared" si="127"/>
        <v>169.83333333333334</v>
      </c>
      <c r="D1032" s="32">
        <f t="shared" si="128"/>
        <v>996.6183387655494</v>
      </c>
      <c r="E1032" s="24">
        <f t="shared" si="121"/>
        <v>1101.034195456114</v>
      </c>
      <c r="F1032" s="5">
        <f t="shared" si="122"/>
        <v>0.14685773903647714</v>
      </c>
      <c r="G1032" s="25">
        <f t="shared" si="123"/>
        <v>650</v>
      </c>
      <c r="H1032" s="29">
        <f t="shared" si="124"/>
        <v>0.8965896321667498</v>
      </c>
      <c r="I1032" s="26">
        <f t="shared" si="125"/>
        <v>0.36708679531816213</v>
      </c>
    </row>
    <row r="1033" spans="1:9" ht="12">
      <c r="A1033" s="23">
        <v>1020</v>
      </c>
      <c r="B1033" s="23">
        <f t="shared" si="126"/>
        <v>10200</v>
      </c>
      <c r="C1033" s="24">
        <f t="shared" si="127"/>
        <v>170</v>
      </c>
      <c r="D1033" s="32">
        <f t="shared" si="128"/>
        <v>996.9854255608676</v>
      </c>
      <c r="E1033" s="24">
        <f t="shared" si="121"/>
        <v>1101.1810531951505</v>
      </c>
      <c r="F1033" s="5">
        <f t="shared" si="122"/>
        <v>0.1467139370656696</v>
      </c>
      <c r="G1033" s="25">
        <f t="shared" si="123"/>
        <v>650</v>
      </c>
      <c r="H1033" s="29">
        <f t="shared" si="124"/>
        <v>0.8965896321667498</v>
      </c>
      <c r="I1033" s="26">
        <f t="shared" si="125"/>
        <v>0.3662969872651146</v>
      </c>
    </row>
    <row r="1034" spans="1:9" ht="12">
      <c r="A1034" s="23">
        <v>1021</v>
      </c>
      <c r="B1034" s="23">
        <f t="shared" si="126"/>
        <v>10210</v>
      </c>
      <c r="C1034" s="24">
        <f t="shared" si="127"/>
        <v>170.16666666666666</v>
      </c>
      <c r="D1034" s="32">
        <f t="shared" si="128"/>
        <v>997.3517225481327</v>
      </c>
      <c r="E1034" s="24">
        <f t="shared" si="121"/>
        <v>1101.3277671322162</v>
      </c>
      <c r="F1034" s="5">
        <f t="shared" si="122"/>
        <v>0.14657041643931734</v>
      </c>
      <c r="G1034" s="25">
        <f t="shared" si="123"/>
        <v>650</v>
      </c>
      <c r="H1034" s="29">
        <f t="shared" si="124"/>
        <v>0.8965896321667498</v>
      </c>
      <c r="I1034" s="26">
        <f t="shared" si="125"/>
        <v>0.3655095091621492</v>
      </c>
    </row>
    <row r="1035" spans="1:9" ht="12">
      <c r="A1035" s="23">
        <v>1022</v>
      </c>
      <c r="B1035" s="23">
        <f t="shared" si="126"/>
        <v>10220</v>
      </c>
      <c r="C1035" s="24">
        <f t="shared" si="127"/>
        <v>170.33333333333334</v>
      </c>
      <c r="D1035" s="32">
        <f t="shared" si="128"/>
        <v>997.7172320572948</v>
      </c>
      <c r="E1035" s="24">
        <f t="shared" si="121"/>
        <v>1101.4743375486555</v>
      </c>
      <c r="F1035" s="5">
        <f t="shared" si="122"/>
        <v>0.14642717633182656</v>
      </c>
      <c r="G1035" s="25">
        <f t="shared" si="123"/>
        <v>650</v>
      </c>
      <c r="H1035" s="29">
        <f t="shared" si="124"/>
        <v>0.8965896321667498</v>
      </c>
      <c r="I1035" s="26">
        <f t="shared" si="125"/>
        <v>0.36472435361431227</v>
      </c>
    </row>
    <row r="1036" spans="1:9" ht="12">
      <c r="A1036" s="23">
        <v>1023</v>
      </c>
      <c r="B1036" s="23">
        <f t="shared" si="126"/>
        <v>10230</v>
      </c>
      <c r="C1036" s="24">
        <f t="shared" si="127"/>
        <v>170.5</v>
      </c>
      <c r="D1036" s="32">
        <f t="shared" si="128"/>
        <v>998.0819564109091</v>
      </c>
      <c r="E1036" s="24">
        <f t="shared" si="121"/>
        <v>1101.6207647249873</v>
      </c>
      <c r="F1036" s="5">
        <f t="shared" si="122"/>
        <v>0.14628421592237828</v>
      </c>
      <c r="G1036" s="25">
        <f t="shared" si="123"/>
        <v>650</v>
      </c>
      <c r="H1036" s="29">
        <f t="shared" si="124"/>
        <v>0.8965896321667498</v>
      </c>
      <c r="I1036" s="26">
        <f t="shared" si="125"/>
        <v>0.3639415132501653</v>
      </c>
    </row>
    <row r="1037" spans="1:9" ht="12">
      <c r="A1037" s="23">
        <v>1024</v>
      </c>
      <c r="B1037" s="23">
        <f t="shared" si="126"/>
        <v>10240</v>
      </c>
      <c r="C1037" s="24">
        <f t="shared" si="127"/>
        <v>170.66666666666666</v>
      </c>
      <c r="D1037" s="32">
        <f t="shared" si="128"/>
        <v>998.4458979241593</v>
      </c>
      <c r="E1037" s="24">
        <f aca="true" t="shared" si="129" ref="E1037:E1093">20+345*LOG(8*(B1037)/60+1)</f>
        <v>1101.7670489409097</v>
      </c>
      <c r="F1037" s="5">
        <f aca="true" t="shared" si="130" ref="F1037:F1068">20+345*LOG(8*(B1037+delta_t_p)/60+1)-E1037</f>
        <v>0.14614153439151778</v>
      </c>
      <c r="G1037" s="25">
        <f aca="true" t="shared" si="131" ref="G1037:G1093">IF(steel_p&lt;&gt;1,IF(D1037&lt;600,425+0.773*D1037-0.00169*D1037^2+0.00000222*D1037^3,IF(D1037&lt;735,666+13002/(738-D1037),IF(D1037&lt;900,545+17820/(D1037-731),650))),450+0.28*D1037-0.000291*D1037^2+0.000000134*D1037^3)</f>
        <v>650</v>
      </c>
      <c r="H1037" s="29">
        <f aca="true" t="shared" si="132" ref="H1037:H1068">(ro_p*c_p)/(7850*G1037)*dp*fatt_sez_prot</f>
        <v>0.8965896321667498</v>
      </c>
      <c r="I1037" s="26">
        <f aca="true" t="shared" si="133" ref="I1037:I1068">lam_p/dp*fatt_sez_prot/(7850*G1037)*(E1037-D1037)/(1+H1037/3)*delta_t_p-(EXP(H1037/10)-1)*F1037</f>
        <v>0.3631609807220349</v>
      </c>
    </row>
    <row r="1038" spans="1:9" ht="12">
      <c r="A1038" s="23">
        <v>1025</v>
      </c>
      <c r="B1038" s="23">
        <f aca="true" t="shared" si="134" ref="B1038:B1093">B1037+delta_t_p</f>
        <v>10250</v>
      </c>
      <c r="C1038" s="24">
        <f aca="true" t="shared" si="135" ref="C1038:C1093">B1038/60</f>
        <v>170.83333333333334</v>
      </c>
      <c r="D1038" s="32">
        <f t="shared" si="128"/>
        <v>998.8090589048813</v>
      </c>
      <c r="E1038" s="24">
        <f t="shared" si="129"/>
        <v>1101.9131904753012</v>
      </c>
      <c r="F1038" s="5">
        <f t="shared" si="130"/>
        <v>0.1459991309252473</v>
      </c>
      <c r="G1038" s="25">
        <f t="shared" si="131"/>
        <v>650</v>
      </c>
      <c r="H1038" s="29">
        <f t="shared" si="132"/>
        <v>0.8965896321667498</v>
      </c>
      <c r="I1038" s="26">
        <f t="shared" si="133"/>
        <v>0.3623827487055485</v>
      </c>
    </row>
    <row r="1039" spans="1:9" ht="12">
      <c r="A1039" s="23">
        <v>1026</v>
      </c>
      <c r="B1039" s="23">
        <f t="shared" si="134"/>
        <v>10260</v>
      </c>
      <c r="C1039" s="24">
        <f t="shared" si="135"/>
        <v>171</v>
      </c>
      <c r="D1039" s="32">
        <f aca="true" t="shared" si="136" ref="D1039:D1093">D1038+IF(AND(I1038&lt;0,F1038&gt;0),0,I1038)</f>
        <v>999.1714416535868</v>
      </c>
      <c r="E1039" s="24">
        <f t="shared" si="129"/>
        <v>1102.0591896062265</v>
      </c>
      <c r="F1039" s="5">
        <f t="shared" si="130"/>
        <v>0.14585700471070595</v>
      </c>
      <c r="G1039" s="25">
        <f t="shared" si="131"/>
        <v>650</v>
      </c>
      <c r="H1039" s="29">
        <f t="shared" si="132"/>
        <v>0.8965896321667498</v>
      </c>
      <c r="I1039" s="26">
        <f t="shared" si="133"/>
        <v>0.3616068098999732</v>
      </c>
    </row>
    <row r="1040" spans="1:9" ht="12">
      <c r="A1040" s="23">
        <v>1027</v>
      </c>
      <c r="B1040" s="23">
        <f t="shared" si="134"/>
        <v>10270</v>
      </c>
      <c r="C1040" s="24">
        <f t="shared" si="135"/>
        <v>171.16666666666666</v>
      </c>
      <c r="D1040" s="32">
        <f t="shared" si="136"/>
        <v>999.5330484634868</v>
      </c>
      <c r="E1040" s="24">
        <f t="shared" si="129"/>
        <v>1102.2050466109372</v>
      </c>
      <c r="F1040" s="5">
        <f t="shared" si="130"/>
        <v>0.1457151549388982</v>
      </c>
      <c r="G1040" s="25">
        <f t="shared" si="131"/>
        <v>650</v>
      </c>
      <c r="H1040" s="29">
        <f t="shared" si="132"/>
        <v>0.8965896321667498</v>
      </c>
      <c r="I1040" s="26">
        <f t="shared" si="133"/>
        <v>0.3608331570278784</v>
      </c>
    </row>
    <row r="1041" spans="1:9" ht="12">
      <c r="A1041" s="23">
        <v>1028</v>
      </c>
      <c r="B1041" s="23">
        <f t="shared" si="134"/>
        <v>10280</v>
      </c>
      <c r="C1041" s="24">
        <f t="shared" si="135"/>
        <v>171.33333333333334</v>
      </c>
      <c r="D1041" s="32">
        <f t="shared" si="136"/>
        <v>999.8938816205147</v>
      </c>
      <c r="E1041" s="24">
        <f t="shared" si="129"/>
        <v>1102.350761765876</v>
      </c>
      <c r="F1041" s="5">
        <f t="shared" si="130"/>
        <v>0.14557358080446647</v>
      </c>
      <c r="G1041" s="25">
        <f t="shared" si="131"/>
        <v>650</v>
      </c>
      <c r="H1041" s="29">
        <f t="shared" si="132"/>
        <v>0.8965896321667498</v>
      </c>
      <c r="I1041" s="26">
        <f t="shared" si="133"/>
        <v>0.3600617828350865</v>
      </c>
    </row>
    <row r="1042" spans="1:9" ht="12">
      <c r="A1042" s="23">
        <v>1029</v>
      </c>
      <c r="B1042" s="23">
        <f t="shared" si="134"/>
        <v>10290</v>
      </c>
      <c r="C1042" s="24">
        <f t="shared" si="135"/>
        <v>171.5</v>
      </c>
      <c r="D1042" s="32">
        <f t="shared" si="136"/>
        <v>1000.2539434033497</v>
      </c>
      <c r="E1042" s="24">
        <f t="shared" si="129"/>
        <v>1102.4963353466806</v>
      </c>
      <c r="F1042" s="5">
        <f t="shared" si="130"/>
        <v>0.14543228150455434</v>
      </c>
      <c r="G1042" s="25">
        <f t="shared" si="131"/>
        <v>650</v>
      </c>
      <c r="H1042" s="29">
        <f t="shared" si="132"/>
        <v>0.8965896321667498</v>
      </c>
      <c r="I1042" s="26">
        <f t="shared" si="133"/>
        <v>0.35929268009070775</v>
      </c>
    </row>
    <row r="1043" spans="1:9" ht="12">
      <c r="A1043" s="23">
        <v>1030</v>
      </c>
      <c r="B1043" s="23">
        <f t="shared" si="134"/>
        <v>10300</v>
      </c>
      <c r="C1043" s="24">
        <f t="shared" si="135"/>
        <v>171.66666666666666</v>
      </c>
      <c r="D1043" s="32">
        <f t="shared" si="136"/>
        <v>1000.6132360834404</v>
      </c>
      <c r="E1043" s="24">
        <f t="shared" si="129"/>
        <v>1102.641767628185</v>
      </c>
      <c r="F1043" s="5">
        <f t="shared" si="130"/>
        <v>0.14529125623971595</v>
      </c>
      <c r="G1043" s="25">
        <f t="shared" si="131"/>
        <v>650</v>
      </c>
      <c r="H1043" s="29">
        <f t="shared" si="132"/>
        <v>0.8965896321667498</v>
      </c>
      <c r="I1043" s="26">
        <f t="shared" si="133"/>
        <v>0.3585258415869787</v>
      </c>
    </row>
    <row r="1044" spans="1:9" ht="12">
      <c r="A1044" s="23">
        <v>1031</v>
      </c>
      <c r="B1044" s="23">
        <f t="shared" si="134"/>
        <v>10310</v>
      </c>
      <c r="C1044" s="24">
        <f t="shared" si="135"/>
        <v>171.83333333333334</v>
      </c>
      <c r="D1044" s="32">
        <f t="shared" si="136"/>
        <v>1000.9717619250273</v>
      </c>
      <c r="E1044" s="24">
        <f t="shared" si="129"/>
        <v>1102.7870588844248</v>
      </c>
      <c r="F1044" s="5">
        <f t="shared" si="130"/>
        <v>0.14515050421391607</v>
      </c>
      <c r="G1044" s="25">
        <f t="shared" si="131"/>
        <v>650</v>
      </c>
      <c r="H1044" s="29">
        <f t="shared" si="132"/>
        <v>0.8965896321667498</v>
      </c>
      <c r="I1044" s="26">
        <f t="shared" si="133"/>
        <v>0.35776126013919096</v>
      </c>
    </row>
    <row r="1045" spans="1:9" ht="12">
      <c r="A1045" s="23">
        <v>1032</v>
      </c>
      <c r="B1045" s="23">
        <f t="shared" si="134"/>
        <v>10320</v>
      </c>
      <c r="C1045" s="24">
        <f t="shared" si="135"/>
        <v>172</v>
      </c>
      <c r="D1045" s="32">
        <f t="shared" si="136"/>
        <v>1001.3295231851665</v>
      </c>
      <c r="E1045" s="24">
        <f t="shared" si="129"/>
        <v>1102.9322093886387</v>
      </c>
      <c r="F1045" s="5">
        <f t="shared" si="130"/>
        <v>0.14501002463293844</v>
      </c>
      <c r="G1045" s="25">
        <f t="shared" si="131"/>
        <v>650</v>
      </c>
      <c r="H1045" s="29">
        <f t="shared" si="132"/>
        <v>0.8965896321667498</v>
      </c>
      <c r="I1045" s="26">
        <f t="shared" si="133"/>
        <v>0.356998928585768</v>
      </c>
    </row>
    <row r="1046" spans="1:9" ht="12">
      <c r="A1046" s="23">
        <v>1033</v>
      </c>
      <c r="B1046" s="23">
        <f t="shared" si="134"/>
        <v>10330</v>
      </c>
      <c r="C1046" s="24">
        <f t="shared" si="135"/>
        <v>172.16666666666666</v>
      </c>
      <c r="D1046" s="32">
        <f t="shared" si="136"/>
        <v>1001.6865221137523</v>
      </c>
      <c r="E1046" s="24">
        <f t="shared" si="129"/>
        <v>1103.0772194132717</v>
      </c>
      <c r="F1046" s="5">
        <f t="shared" si="130"/>
        <v>0.14486981670688692</v>
      </c>
      <c r="G1046" s="25">
        <f t="shared" si="131"/>
        <v>650</v>
      </c>
      <c r="H1046" s="29">
        <f t="shared" si="132"/>
        <v>0.8965896321667498</v>
      </c>
      <c r="I1046" s="26">
        <f t="shared" si="133"/>
        <v>0.35623883978795423</v>
      </c>
    </row>
    <row r="1047" spans="1:9" ht="12">
      <c r="A1047" s="23">
        <v>1034</v>
      </c>
      <c r="B1047" s="23">
        <f t="shared" si="134"/>
        <v>10340</v>
      </c>
      <c r="C1047" s="24">
        <f t="shared" si="135"/>
        <v>172.33333333333334</v>
      </c>
      <c r="D1047" s="32">
        <f t="shared" si="136"/>
        <v>1002.0427609535402</v>
      </c>
      <c r="E1047" s="24">
        <f t="shared" si="129"/>
        <v>1103.2220892299786</v>
      </c>
      <c r="F1047" s="5">
        <f t="shared" si="130"/>
        <v>0.1447298796490486</v>
      </c>
      <c r="G1047" s="25">
        <f t="shared" si="131"/>
        <v>650</v>
      </c>
      <c r="H1047" s="29">
        <f t="shared" si="132"/>
        <v>0.8965896321667498</v>
      </c>
      <c r="I1047" s="26">
        <f t="shared" si="133"/>
        <v>0.3554809866298527</v>
      </c>
    </row>
    <row r="1048" spans="1:9" ht="12">
      <c r="A1048" s="23">
        <v>1035</v>
      </c>
      <c r="B1048" s="23">
        <f t="shared" si="134"/>
        <v>10350</v>
      </c>
      <c r="C1048" s="24">
        <f t="shared" si="135"/>
        <v>172.5</v>
      </c>
      <c r="D1048" s="32">
        <f t="shared" si="136"/>
        <v>1002.39824194017</v>
      </c>
      <c r="E1048" s="24">
        <f t="shared" si="129"/>
        <v>1103.3668191096276</v>
      </c>
      <c r="F1048" s="5">
        <f t="shared" si="130"/>
        <v>0.1445902126749843</v>
      </c>
      <c r="G1048" s="25">
        <f t="shared" si="131"/>
        <v>650</v>
      </c>
      <c r="H1048" s="29">
        <f t="shared" si="132"/>
        <v>0.8965896321667498</v>
      </c>
      <c r="I1048" s="26">
        <f t="shared" si="133"/>
        <v>0.3547253620184395</v>
      </c>
    </row>
    <row r="1049" spans="1:9" ht="12">
      <c r="A1049" s="23">
        <v>1036</v>
      </c>
      <c r="B1049" s="23">
        <f t="shared" si="134"/>
        <v>10360</v>
      </c>
      <c r="C1049" s="24">
        <f t="shared" si="135"/>
        <v>172.66666666666666</v>
      </c>
      <c r="D1049" s="32">
        <f t="shared" si="136"/>
        <v>1002.7529673021885</v>
      </c>
      <c r="E1049" s="24">
        <f t="shared" si="129"/>
        <v>1103.5114093223026</v>
      </c>
      <c r="F1049" s="5">
        <f t="shared" si="130"/>
        <v>0.1444508150029833</v>
      </c>
      <c r="G1049" s="25">
        <f t="shared" si="131"/>
        <v>650</v>
      </c>
      <c r="H1049" s="29">
        <f t="shared" si="132"/>
        <v>0.8965896321667498</v>
      </c>
      <c r="I1049" s="26">
        <f t="shared" si="133"/>
        <v>0.35397195888344474</v>
      </c>
    </row>
    <row r="1050" spans="1:9" ht="12">
      <c r="A1050" s="23">
        <v>1037</v>
      </c>
      <c r="B1050" s="23">
        <f t="shared" si="134"/>
        <v>10370</v>
      </c>
      <c r="C1050" s="24">
        <f t="shared" si="135"/>
        <v>172.83333333333334</v>
      </c>
      <c r="D1050" s="32">
        <f t="shared" si="136"/>
        <v>1003.106939261072</v>
      </c>
      <c r="E1050" s="24">
        <f t="shared" si="129"/>
        <v>1103.6558601373056</v>
      </c>
      <c r="F1050" s="5">
        <f t="shared" si="130"/>
        <v>0.14431168585565501</v>
      </c>
      <c r="G1050" s="25">
        <f t="shared" si="131"/>
        <v>650</v>
      </c>
      <c r="H1050" s="29">
        <f t="shared" si="132"/>
        <v>0.8965896321667498</v>
      </c>
      <c r="I1050" s="26">
        <f t="shared" si="133"/>
        <v>0.3532207701771325</v>
      </c>
    </row>
    <row r="1051" spans="1:9" ht="12">
      <c r="A1051" s="23">
        <v>1038</v>
      </c>
      <c r="B1051" s="23">
        <f t="shared" si="134"/>
        <v>10380</v>
      </c>
      <c r="C1051" s="24">
        <f t="shared" si="135"/>
        <v>173</v>
      </c>
      <c r="D1051" s="32">
        <f t="shared" si="136"/>
        <v>1003.4601600312491</v>
      </c>
      <c r="E1051" s="24">
        <f t="shared" si="129"/>
        <v>1103.8001718231612</v>
      </c>
      <c r="F1051" s="5">
        <f t="shared" si="130"/>
        <v>0.14417282445742785</v>
      </c>
      <c r="G1051" s="25">
        <f t="shared" si="131"/>
        <v>650</v>
      </c>
      <c r="H1051" s="29">
        <f t="shared" si="132"/>
        <v>0.8965896321667498</v>
      </c>
      <c r="I1051" s="26">
        <f t="shared" si="133"/>
        <v>0.35247178887446684</v>
      </c>
    </row>
    <row r="1052" spans="1:9" ht="12">
      <c r="A1052" s="23">
        <v>1039</v>
      </c>
      <c r="B1052" s="23">
        <f t="shared" si="134"/>
        <v>10390</v>
      </c>
      <c r="C1052" s="24">
        <f t="shared" si="135"/>
        <v>173.16666666666666</v>
      </c>
      <c r="D1052" s="32">
        <f t="shared" si="136"/>
        <v>1003.8126318201236</v>
      </c>
      <c r="E1052" s="24">
        <f t="shared" si="129"/>
        <v>1103.9443446476187</v>
      </c>
      <c r="F1052" s="5">
        <f t="shared" si="130"/>
        <v>0.14403423003591342</v>
      </c>
      <c r="G1052" s="25">
        <f t="shared" si="131"/>
        <v>650</v>
      </c>
      <c r="H1052" s="29">
        <f t="shared" si="132"/>
        <v>0.8965896321667498</v>
      </c>
      <c r="I1052" s="26">
        <f t="shared" si="133"/>
        <v>0.3517250079729086</v>
      </c>
    </row>
    <row r="1053" spans="1:9" ht="12">
      <c r="A1053" s="23">
        <v>1040</v>
      </c>
      <c r="B1053" s="23">
        <f t="shared" si="134"/>
        <v>10400</v>
      </c>
      <c r="C1053" s="24">
        <f t="shared" si="135"/>
        <v>173.33333333333334</v>
      </c>
      <c r="D1053" s="32">
        <f t="shared" si="136"/>
        <v>1004.1643568280965</v>
      </c>
      <c r="E1053" s="24">
        <f t="shared" si="129"/>
        <v>1104.0883788776546</v>
      </c>
      <c r="F1053" s="5">
        <f t="shared" si="130"/>
        <v>0.14389590182281609</v>
      </c>
      <c r="G1053" s="25">
        <f t="shared" si="131"/>
        <v>650</v>
      </c>
      <c r="H1053" s="29">
        <f t="shared" si="132"/>
        <v>0.8965896321667498</v>
      </c>
      <c r="I1053" s="26">
        <f t="shared" si="133"/>
        <v>0.35098042049225947</v>
      </c>
    </row>
    <row r="1054" spans="1:9" ht="12">
      <c r="A1054" s="23">
        <v>1041</v>
      </c>
      <c r="B1054" s="23">
        <f t="shared" si="134"/>
        <v>10410</v>
      </c>
      <c r="C1054" s="24">
        <f t="shared" si="135"/>
        <v>173.5</v>
      </c>
      <c r="D1054" s="32">
        <f t="shared" si="136"/>
        <v>1004.5153372485888</v>
      </c>
      <c r="E1054" s="24">
        <f t="shared" si="129"/>
        <v>1104.2322747794774</v>
      </c>
      <c r="F1054" s="5">
        <f t="shared" si="130"/>
        <v>0.14375783905074968</v>
      </c>
      <c r="G1054" s="25">
        <f t="shared" si="131"/>
        <v>650</v>
      </c>
      <c r="H1054" s="29">
        <f t="shared" si="132"/>
        <v>0.8965896321667498</v>
      </c>
      <c r="I1054" s="26">
        <f t="shared" si="133"/>
        <v>0.35023801947489436</v>
      </c>
    </row>
    <row r="1055" spans="1:9" ht="12">
      <c r="A1055" s="23">
        <v>1042</v>
      </c>
      <c r="B1055" s="23">
        <f t="shared" si="134"/>
        <v>10420</v>
      </c>
      <c r="C1055" s="24">
        <f t="shared" si="135"/>
        <v>173.66666666666666</v>
      </c>
      <c r="D1055" s="32">
        <f t="shared" si="136"/>
        <v>1004.8655752680637</v>
      </c>
      <c r="E1055" s="24">
        <f t="shared" si="129"/>
        <v>1104.3760326185281</v>
      </c>
      <c r="F1055" s="5">
        <f t="shared" si="130"/>
        <v>0.14362004095755765</v>
      </c>
      <c r="G1055" s="25">
        <f t="shared" si="131"/>
        <v>650</v>
      </c>
      <c r="H1055" s="29">
        <f t="shared" si="132"/>
        <v>0.8965896321667498</v>
      </c>
      <c r="I1055" s="26">
        <f t="shared" si="133"/>
        <v>0.3494977979852768</v>
      </c>
    </row>
    <row r="1056" spans="1:9" ht="12">
      <c r="A1056" s="23">
        <v>1043</v>
      </c>
      <c r="B1056" s="23">
        <f t="shared" si="134"/>
        <v>10430</v>
      </c>
      <c r="C1056" s="24">
        <f t="shared" si="135"/>
        <v>173.83333333333334</v>
      </c>
      <c r="D1056" s="32">
        <f t="shared" si="136"/>
        <v>1005.215073066049</v>
      </c>
      <c r="E1056" s="24">
        <f t="shared" si="129"/>
        <v>1104.5196526594857</v>
      </c>
      <c r="F1056" s="5">
        <f t="shared" si="130"/>
        <v>0.14348250678153818</v>
      </c>
      <c r="G1056" s="25">
        <f t="shared" si="131"/>
        <v>650</v>
      </c>
      <c r="H1056" s="29">
        <f t="shared" si="132"/>
        <v>0.8965896321667498</v>
      </c>
      <c r="I1056" s="26">
        <f t="shared" si="133"/>
        <v>0.3487597491103451</v>
      </c>
    </row>
    <row r="1057" spans="1:9" ht="12">
      <c r="A1057" s="23">
        <v>1044</v>
      </c>
      <c r="B1057" s="23">
        <f t="shared" si="134"/>
        <v>10440</v>
      </c>
      <c r="C1057" s="24">
        <f t="shared" si="135"/>
        <v>174</v>
      </c>
      <c r="D1057" s="32">
        <f t="shared" si="136"/>
        <v>1005.5638328151593</v>
      </c>
      <c r="E1057" s="24">
        <f t="shared" si="129"/>
        <v>1104.6631351662672</v>
      </c>
      <c r="F1057" s="5">
        <f t="shared" si="130"/>
        <v>0.1433452357666738</v>
      </c>
      <c r="G1057" s="25">
        <f t="shared" si="131"/>
        <v>650</v>
      </c>
      <c r="H1057" s="29">
        <f t="shared" si="132"/>
        <v>0.8965896321667498</v>
      </c>
      <c r="I1057" s="26">
        <f t="shared" si="133"/>
        <v>0.34802386595894136</v>
      </c>
    </row>
    <row r="1058" spans="1:9" ht="12">
      <c r="A1058" s="23">
        <v>1045</v>
      </c>
      <c r="B1058" s="23">
        <f t="shared" si="134"/>
        <v>10450</v>
      </c>
      <c r="C1058" s="24">
        <f t="shared" si="135"/>
        <v>174.16666666666666</v>
      </c>
      <c r="D1058" s="32">
        <f t="shared" si="136"/>
        <v>1005.9118566811183</v>
      </c>
      <c r="E1058" s="24">
        <f t="shared" si="129"/>
        <v>1104.806480402034</v>
      </c>
      <c r="F1058" s="5">
        <f t="shared" si="130"/>
        <v>0.14320822715694703</v>
      </c>
      <c r="G1058" s="25">
        <f t="shared" si="131"/>
        <v>650</v>
      </c>
      <c r="H1058" s="29">
        <f t="shared" si="132"/>
        <v>0.8965896321667498</v>
      </c>
      <c r="I1058" s="26">
        <f t="shared" si="133"/>
        <v>0.3472901416622874</v>
      </c>
    </row>
    <row r="1059" spans="1:9" ht="12">
      <c r="A1059" s="23">
        <v>1046</v>
      </c>
      <c r="B1059" s="23">
        <f t="shared" si="134"/>
        <v>10460</v>
      </c>
      <c r="C1059" s="24">
        <f t="shared" si="135"/>
        <v>174.33333333333334</v>
      </c>
      <c r="D1059" s="32">
        <f t="shared" si="136"/>
        <v>1006.2591468227805</v>
      </c>
      <c r="E1059" s="24">
        <f t="shared" si="129"/>
        <v>1104.9496886291909</v>
      </c>
      <c r="F1059" s="5">
        <f t="shared" si="130"/>
        <v>0.14307148020179739</v>
      </c>
      <c r="G1059" s="25">
        <f t="shared" si="131"/>
        <v>650</v>
      </c>
      <c r="H1059" s="29">
        <f t="shared" si="132"/>
        <v>0.8965896321667498</v>
      </c>
      <c r="I1059" s="26">
        <f t="shared" si="133"/>
        <v>0.3465585693733883</v>
      </c>
    </row>
    <row r="1060" spans="1:9" ht="12">
      <c r="A1060" s="23">
        <v>1047</v>
      </c>
      <c r="B1060" s="23">
        <f t="shared" si="134"/>
        <v>10470</v>
      </c>
      <c r="C1060" s="24">
        <f t="shared" si="135"/>
        <v>174.5</v>
      </c>
      <c r="D1060" s="32">
        <f t="shared" si="136"/>
        <v>1006.6057053921539</v>
      </c>
      <c r="E1060" s="24">
        <f t="shared" si="129"/>
        <v>1105.0927601093927</v>
      </c>
      <c r="F1060" s="5">
        <f t="shared" si="130"/>
        <v>0.14293499415180122</v>
      </c>
      <c r="G1060" s="25">
        <f t="shared" si="131"/>
        <v>650</v>
      </c>
      <c r="H1060" s="29">
        <f t="shared" si="132"/>
        <v>0.8965896321667498</v>
      </c>
      <c r="I1060" s="26">
        <f t="shared" si="133"/>
        <v>0.34582914226738</v>
      </c>
    </row>
    <row r="1061" spans="1:9" ht="12">
      <c r="A1061" s="23">
        <v>1048</v>
      </c>
      <c r="B1061" s="23">
        <f t="shared" si="134"/>
        <v>10480</v>
      </c>
      <c r="C1061" s="24">
        <f t="shared" si="135"/>
        <v>174.66666666666666</v>
      </c>
      <c r="D1061" s="32">
        <f t="shared" si="136"/>
        <v>1006.9515345344213</v>
      </c>
      <c r="E1061" s="24">
        <f t="shared" si="129"/>
        <v>1105.2356951035445</v>
      </c>
      <c r="F1061" s="5">
        <f t="shared" si="130"/>
        <v>0.14279876826117288</v>
      </c>
      <c r="G1061" s="25">
        <f t="shared" si="131"/>
        <v>650</v>
      </c>
      <c r="H1061" s="29">
        <f t="shared" si="132"/>
        <v>0.8965896321667498</v>
      </c>
      <c r="I1061" s="26">
        <f t="shared" si="133"/>
        <v>0.3451018535412181</v>
      </c>
    </row>
    <row r="1062" spans="1:9" ht="12">
      <c r="A1062" s="23">
        <v>1049</v>
      </c>
      <c r="B1062" s="23">
        <f t="shared" si="134"/>
        <v>10490</v>
      </c>
      <c r="C1062" s="24">
        <f t="shared" si="135"/>
        <v>174.83333333333334</v>
      </c>
      <c r="D1062" s="32">
        <f t="shared" si="136"/>
        <v>1007.2966363879625</v>
      </c>
      <c r="E1062" s="24">
        <f t="shared" si="129"/>
        <v>1105.3784938718056</v>
      </c>
      <c r="F1062" s="5">
        <f t="shared" si="130"/>
        <v>0.14266280178662782</v>
      </c>
      <c r="G1062" s="25">
        <f t="shared" si="131"/>
        <v>650</v>
      </c>
      <c r="H1062" s="29">
        <f t="shared" si="132"/>
        <v>0.8965896321667498</v>
      </c>
      <c r="I1062" s="26">
        <f t="shared" si="133"/>
        <v>0.34437669641371726</v>
      </c>
    </row>
    <row r="1063" spans="1:9" ht="12">
      <c r="A1063" s="23">
        <v>1050</v>
      </c>
      <c r="B1063" s="23">
        <f t="shared" si="134"/>
        <v>10500</v>
      </c>
      <c r="C1063" s="24">
        <f t="shared" si="135"/>
        <v>175</v>
      </c>
      <c r="D1063" s="32">
        <f t="shared" si="136"/>
        <v>1007.6410130843763</v>
      </c>
      <c r="E1063" s="24">
        <f t="shared" si="129"/>
        <v>1105.5211566735923</v>
      </c>
      <c r="F1063" s="5">
        <f t="shared" si="130"/>
        <v>0.14252709398806473</v>
      </c>
      <c r="G1063" s="25">
        <f t="shared" si="131"/>
        <v>650</v>
      </c>
      <c r="H1063" s="29">
        <f t="shared" si="132"/>
        <v>0.8965896321667498</v>
      </c>
      <c r="I1063" s="26">
        <f t="shared" si="133"/>
        <v>0.34365366412541726</v>
      </c>
    </row>
    <row r="1064" spans="1:9" ht="12">
      <c r="A1064" s="23">
        <v>1051</v>
      </c>
      <c r="B1064" s="23">
        <f t="shared" si="134"/>
        <v>10510</v>
      </c>
      <c r="C1064" s="24">
        <f t="shared" si="135"/>
        <v>175.16666666666666</v>
      </c>
      <c r="D1064" s="32">
        <f t="shared" si="136"/>
        <v>1007.9846667485017</v>
      </c>
      <c r="E1064" s="24">
        <f t="shared" si="129"/>
        <v>1105.6636837675803</v>
      </c>
      <c r="F1064" s="5">
        <f t="shared" si="130"/>
        <v>0.14239164412765604</v>
      </c>
      <c r="G1064" s="25">
        <f t="shared" si="131"/>
        <v>650</v>
      </c>
      <c r="H1064" s="29">
        <f t="shared" si="132"/>
        <v>0.8965896321667498</v>
      </c>
      <c r="I1064" s="26">
        <f t="shared" si="133"/>
        <v>0.3429327499386007</v>
      </c>
    </row>
    <row r="1065" spans="1:9" ht="12">
      <c r="A1065" s="23">
        <v>1052</v>
      </c>
      <c r="B1065" s="23">
        <f t="shared" si="134"/>
        <v>10520</v>
      </c>
      <c r="C1065" s="24">
        <f t="shared" si="135"/>
        <v>175.33333333333334</v>
      </c>
      <c r="D1065" s="32">
        <f t="shared" si="136"/>
        <v>1008.3275994984403</v>
      </c>
      <c r="E1065" s="24">
        <f t="shared" si="129"/>
        <v>1105.806075411708</v>
      </c>
      <c r="F1065" s="5">
        <f t="shared" si="130"/>
        <v>0.14225645147098476</v>
      </c>
      <c r="G1065" s="25">
        <f t="shared" si="131"/>
        <v>650</v>
      </c>
      <c r="H1065" s="29">
        <f t="shared" si="132"/>
        <v>0.8965896321667498</v>
      </c>
      <c r="I1065" s="26">
        <f t="shared" si="133"/>
        <v>0.3422139471371146</v>
      </c>
    </row>
    <row r="1066" spans="1:9" ht="12">
      <c r="A1066" s="23">
        <v>1053</v>
      </c>
      <c r="B1066" s="23">
        <f t="shared" si="134"/>
        <v>10530</v>
      </c>
      <c r="C1066" s="24">
        <f t="shared" si="135"/>
        <v>175.5</v>
      </c>
      <c r="D1066" s="32">
        <f t="shared" si="136"/>
        <v>1008.6698134455775</v>
      </c>
      <c r="E1066" s="24">
        <f t="shared" si="129"/>
        <v>1105.948331863179</v>
      </c>
      <c r="F1066" s="5">
        <f t="shared" si="130"/>
        <v>0.1421215152863624</v>
      </c>
      <c r="G1066" s="25">
        <f t="shared" si="131"/>
        <v>650</v>
      </c>
      <c r="H1066" s="29">
        <f t="shared" si="132"/>
        <v>0.8965896321667498</v>
      </c>
      <c r="I1066" s="26">
        <f t="shared" si="133"/>
        <v>0.3414972490263699</v>
      </c>
    </row>
    <row r="1067" spans="1:9" ht="12">
      <c r="A1067" s="23">
        <v>1054</v>
      </c>
      <c r="B1067" s="23">
        <f t="shared" si="134"/>
        <v>10540</v>
      </c>
      <c r="C1067" s="24">
        <f t="shared" si="135"/>
        <v>175.66666666666666</v>
      </c>
      <c r="D1067" s="32">
        <f t="shared" si="136"/>
        <v>1009.0113106946038</v>
      </c>
      <c r="E1067" s="24">
        <f t="shared" si="129"/>
        <v>1106.0904533784653</v>
      </c>
      <c r="F1067" s="5">
        <f t="shared" si="130"/>
        <v>0.14198683484437424</v>
      </c>
      <c r="G1067" s="25">
        <f t="shared" si="131"/>
        <v>650</v>
      </c>
      <c r="H1067" s="29">
        <f t="shared" si="132"/>
        <v>0.8965896321667498</v>
      </c>
      <c r="I1067" s="26">
        <f t="shared" si="133"/>
        <v>0.340782648933313</v>
      </c>
    </row>
    <row r="1068" spans="1:9" ht="12">
      <c r="A1068" s="23">
        <v>1055</v>
      </c>
      <c r="B1068" s="23">
        <f t="shared" si="134"/>
        <v>10550</v>
      </c>
      <c r="C1068" s="24">
        <f t="shared" si="135"/>
        <v>175.83333333333334</v>
      </c>
      <c r="D1068" s="32">
        <f t="shared" si="136"/>
        <v>1009.3520933435371</v>
      </c>
      <c r="E1068" s="24">
        <f t="shared" si="129"/>
        <v>1106.2324402133097</v>
      </c>
      <c r="F1068" s="5">
        <f t="shared" si="130"/>
        <v>0.141852409418334</v>
      </c>
      <c r="G1068" s="25">
        <f t="shared" si="131"/>
        <v>650</v>
      </c>
      <c r="H1068" s="29">
        <f t="shared" si="132"/>
        <v>0.8965896321667498</v>
      </c>
      <c r="I1068" s="26">
        <f t="shared" si="133"/>
        <v>0.34007014020631465</v>
      </c>
    </row>
    <row r="1069" spans="1:9" ht="12">
      <c r="A1069" s="23">
        <v>1056</v>
      </c>
      <c r="B1069" s="23">
        <f t="shared" si="134"/>
        <v>10560</v>
      </c>
      <c r="C1069" s="24">
        <f t="shared" si="135"/>
        <v>176</v>
      </c>
      <c r="D1069" s="32">
        <f t="shared" si="136"/>
        <v>1009.6921634837435</v>
      </c>
      <c r="E1069" s="24">
        <f t="shared" si="129"/>
        <v>1106.374292622728</v>
      </c>
      <c r="F1069" s="5">
        <f aca="true" t="shared" si="137" ref="F1069:F1093">20+345*LOG(8*(B1069+delta_t_p)/60+1)-E1069</f>
        <v>0.14171823828519337</v>
      </c>
      <c r="G1069" s="25">
        <f t="shared" si="131"/>
        <v>650</v>
      </c>
      <c r="H1069" s="29">
        <f aca="true" t="shared" si="138" ref="H1069:H1093">(ro_p*c_p)/(7850*G1069)*dp*fatt_sez_prot</f>
        <v>0.8965896321667498</v>
      </c>
      <c r="I1069" s="26">
        <f aca="true" t="shared" si="139" ref="I1069:I1093">lam_p/dp*fatt_sez_prot/(7850*G1069)*(E1069-D1069)/(1+H1069/3)*delta_t_p-(EXP(H1069/10)-1)*F1069</f>
        <v>0.339359716215016</v>
      </c>
    </row>
    <row r="1070" spans="1:9" ht="12">
      <c r="A1070" s="23">
        <v>1057</v>
      </c>
      <c r="B1070" s="23">
        <f t="shared" si="134"/>
        <v>10570</v>
      </c>
      <c r="C1070" s="24">
        <f t="shared" si="135"/>
        <v>176.16666666666666</v>
      </c>
      <c r="D1070" s="32">
        <f t="shared" si="136"/>
        <v>1010.0315231999584</v>
      </c>
      <c r="E1070" s="24">
        <f t="shared" si="129"/>
        <v>1106.5160108610132</v>
      </c>
      <c r="F1070" s="5">
        <f t="shared" si="137"/>
        <v>0.14158432072372307</v>
      </c>
      <c r="G1070" s="25">
        <f t="shared" si="131"/>
        <v>650</v>
      </c>
      <c r="H1070" s="29">
        <f t="shared" si="138"/>
        <v>0.8965896321667498</v>
      </c>
      <c r="I1070" s="26">
        <f t="shared" si="139"/>
        <v>0.3386513703504345</v>
      </c>
    </row>
    <row r="1071" spans="1:9" ht="12">
      <c r="A1071" s="23">
        <v>1058</v>
      </c>
      <c r="B1071" s="23">
        <f t="shared" si="134"/>
        <v>10580</v>
      </c>
      <c r="C1071" s="24">
        <f t="shared" si="135"/>
        <v>176.33333333333334</v>
      </c>
      <c r="D1071" s="32">
        <f t="shared" si="136"/>
        <v>1010.3701745703089</v>
      </c>
      <c r="E1071" s="24">
        <f t="shared" si="129"/>
        <v>1106.657595181737</v>
      </c>
      <c r="F1071" s="5">
        <f t="shared" si="137"/>
        <v>0.14145065601587703</v>
      </c>
      <c r="G1071" s="25">
        <f t="shared" si="131"/>
        <v>650</v>
      </c>
      <c r="H1071" s="29">
        <f t="shared" si="138"/>
        <v>0.8965896321667498</v>
      </c>
      <c r="I1071" s="26">
        <f t="shared" si="139"/>
        <v>0.3379450960247648</v>
      </c>
    </row>
    <row r="1072" spans="1:9" ht="12">
      <c r="A1072" s="23">
        <v>1059</v>
      </c>
      <c r="B1072" s="23">
        <f t="shared" si="134"/>
        <v>10590</v>
      </c>
      <c r="C1072" s="24">
        <f t="shared" si="135"/>
        <v>176.5</v>
      </c>
      <c r="D1072" s="32">
        <f t="shared" si="136"/>
        <v>1010.7081196663337</v>
      </c>
      <c r="E1072" s="24">
        <f t="shared" si="129"/>
        <v>1106.7990458377528</v>
      </c>
      <c r="F1072" s="5">
        <f t="shared" si="137"/>
        <v>0.1413172434461103</v>
      </c>
      <c r="G1072" s="25">
        <f t="shared" si="131"/>
        <v>650</v>
      </c>
      <c r="H1072" s="29">
        <f t="shared" si="138"/>
        <v>0.8965896321667498</v>
      </c>
      <c r="I1072" s="26">
        <f t="shared" si="139"/>
        <v>0.33724088667137775</v>
      </c>
    </row>
    <row r="1073" spans="1:9" ht="12">
      <c r="A1073" s="23">
        <v>1060</v>
      </c>
      <c r="B1073" s="23">
        <f t="shared" si="134"/>
        <v>10600</v>
      </c>
      <c r="C1073" s="24">
        <f t="shared" si="135"/>
        <v>176.66666666666666</v>
      </c>
      <c r="D1073" s="32">
        <f t="shared" si="136"/>
        <v>1011.045360553005</v>
      </c>
      <c r="E1073" s="24">
        <f t="shared" si="129"/>
        <v>1106.940363081199</v>
      </c>
      <c r="F1073" s="5">
        <f t="shared" si="137"/>
        <v>0.14118408230206114</v>
      </c>
      <c r="G1073" s="25">
        <f t="shared" si="131"/>
        <v>650</v>
      </c>
      <c r="H1073" s="29">
        <f t="shared" si="138"/>
        <v>0.8965896321667498</v>
      </c>
      <c r="I1073" s="26">
        <f t="shared" si="139"/>
        <v>0.33653873574468746</v>
      </c>
    </row>
    <row r="1074" spans="1:9" ht="12">
      <c r="A1074" s="23">
        <v>1061</v>
      </c>
      <c r="B1074" s="23">
        <f t="shared" si="134"/>
        <v>10610</v>
      </c>
      <c r="C1074" s="24">
        <f t="shared" si="135"/>
        <v>176.83333333333334</v>
      </c>
      <c r="D1074" s="32">
        <f t="shared" si="136"/>
        <v>1011.3818992887498</v>
      </c>
      <c r="E1074" s="24">
        <f t="shared" si="129"/>
        <v>1107.081547163501</v>
      </c>
      <c r="F1074" s="5">
        <f t="shared" si="137"/>
        <v>0.14105117187273208</v>
      </c>
      <c r="G1074" s="25">
        <f t="shared" si="131"/>
        <v>650</v>
      </c>
      <c r="H1074" s="29">
        <f t="shared" si="138"/>
        <v>0.8965896321667498</v>
      </c>
      <c r="I1074" s="26">
        <f t="shared" si="139"/>
        <v>0.33583863672025654</v>
      </c>
    </row>
    <row r="1075" spans="1:9" ht="12">
      <c r="A1075" s="23">
        <v>1062</v>
      </c>
      <c r="B1075" s="23">
        <f t="shared" si="134"/>
        <v>10620</v>
      </c>
      <c r="C1075" s="24">
        <f t="shared" si="135"/>
        <v>177</v>
      </c>
      <c r="D1075" s="32">
        <f t="shared" si="136"/>
        <v>1011.71773792547</v>
      </c>
      <c r="E1075" s="24">
        <f t="shared" si="129"/>
        <v>1107.2225983353737</v>
      </c>
      <c r="F1075" s="5">
        <f t="shared" si="137"/>
        <v>0.14091851145212786</v>
      </c>
      <c r="G1075" s="25">
        <f t="shared" si="131"/>
        <v>650</v>
      </c>
      <c r="H1075" s="29">
        <f t="shared" si="138"/>
        <v>0.8965896321667498</v>
      </c>
      <c r="I1075" s="26">
        <f t="shared" si="139"/>
        <v>0.3351405830943841</v>
      </c>
    </row>
    <row r="1076" spans="1:9" ht="12">
      <c r="A1076" s="23">
        <v>1063</v>
      </c>
      <c r="B1076" s="23">
        <f t="shared" si="134"/>
        <v>10630</v>
      </c>
      <c r="C1076" s="24">
        <f t="shared" si="135"/>
        <v>177.16666666666666</v>
      </c>
      <c r="D1076" s="32">
        <f t="shared" si="136"/>
        <v>1012.0528785085644</v>
      </c>
      <c r="E1076" s="24">
        <f t="shared" si="129"/>
        <v>1107.3635168468259</v>
      </c>
      <c r="F1076" s="5">
        <f t="shared" si="137"/>
        <v>0.14078610033402583</v>
      </c>
      <c r="G1076" s="25">
        <f t="shared" si="131"/>
        <v>650</v>
      </c>
      <c r="H1076" s="29">
        <f t="shared" si="138"/>
        <v>0.8965896321667498</v>
      </c>
      <c r="I1076" s="26">
        <f t="shared" si="139"/>
        <v>0.3344445683845377</v>
      </c>
    </row>
    <row r="1077" spans="1:9" ht="12">
      <c r="A1077" s="23">
        <v>1064</v>
      </c>
      <c r="B1077" s="23">
        <f t="shared" si="134"/>
        <v>10640</v>
      </c>
      <c r="C1077" s="24">
        <f t="shared" si="135"/>
        <v>177.33333333333334</v>
      </c>
      <c r="D1077" s="32">
        <f t="shared" si="136"/>
        <v>1012.387323076949</v>
      </c>
      <c r="E1077" s="24">
        <f t="shared" si="129"/>
        <v>1107.5043029471599</v>
      </c>
      <c r="F1077" s="5">
        <f t="shared" si="137"/>
        <v>0.1406539378172056</v>
      </c>
      <c r="G1077" s="25">
        <f t="shared" si="131"/>
        <v>650</v>
      </c>
      <c r="H1077" s="29">
        <f t="shared" si="138"/>
        <v>0.8965896321667498</v>
      </c>
      <c r="I1077" s="26">
        <f t="shared" si="139"/>
        <v>0.3337505861287842</v>
      </c>
    </row>
    <row r="1078" spans="1:9" ht="12">
      <c r="A1078" s="23">
        <v>1065</v>
      </c>
      <c r="B1078" s="23">
        <f t="shared" si="134"/>
        <v>10650</v>
      </c>
      <c r="C1078" s="24">
        <f t="shared" si="135"/>
        <v>177.5</v>
      </c>
      <c r="D1078" s="32">
        <f t="shared" si="136"/>
        <v>1012.7210736630777</v>
      </c>
      <c r="E1078" s="24">
        <f t="shared" si="129"/>
        <v>1107.644956884977</v>
      </c>
      <c r="F1078" s="5">
        <f t="shared" si="137"/>
        <v>0.14052202320203833</v>
      </c>
      <c r="G1078" s="25">
        <f t="shared" si="131"/>
        <v>650</v>
      </c>
      <c r="H1078" s="29">
        <f t="shared" si="138"/>
        <v>0.8965896321667498</v>
      </c>
      <c r="I1078" s="26">
        <f t="shared" si="139"/>
        <v>0.33305862988605534</v>
      </c>
    </row>
    <row r="1079" spans="1:9" ht="12">
      <c r="A1079" s="23">
        <v>1066</v>
      </c>
      <c r="B1079" s="23">
        <f t="shared" si="134"/>
        <v>10660</v>
      </c>
      <c r="C1079" s="24">
        <f t="shared" si="135"/>
        <v>177.66666666666666</v>
      </c>
      <c r="D1079" s="32">
        <f t="shared" si="136"/>
        <v>1013.0541322929638</v>
      </c>
      <c r="E1079" s="24">
        <f t="shared" si="129"/>
        <v>1107.7854789081791</v>
      </c>
      <c r="F1079" s="5">
        <f t="shared" si="137"/>
        <v>0.14039035579162373</v>
      </c>
      <c r="G1079" s="25">
        <f t="shared" si="131"/>
        <v>650</v>
      </c>
      <c r="H1079" s="29">
        <f t="shared" si="138"/>
        <v>0.8965896321667498</v>
      </c>
      <c r="I1079" s="26">
        <f t="shared" si="139"/>
        <v>0.3323686932359676</v>
      </c>
    </row>
    <row r="1080" spans="1:9" ht="12">
      <c r="A1080" s="23">
        <v>1067</v>
      </c>
      <c r="B1080" s="23">
        <f t="shared" si="134"/>
        <v>10670</v>
      </c>
      <c r="C1080" s="24">
        <f t="shared" si="135"/>
        <v>177.83333333333334</v>
      </c>
      <c r="D1080" s="32">
        <f t="shared" si="136"/>
        <v>1013.3865009861997</v>
      </c>
      <c r="E1080" s="24">
        <f t="shared" si="129"/>
        <v>1107.9258692639708</v>
      </c>
      <c r="F1080" s="5">
        <f t="shared" si="137"/>
        <v>0.14025893489178998</v>
      </c>
      <c r="G1080" s="25">
        <f t="shared" si="131"/>
        <v>650</v>
      </c>
      <c r="H1080" s="29">
        <f t="shared" si="138"/>
        <v>0.8965896321667498</v>
      </c>
      <c r="I1080" s="26">
        <f t="shared" si="139"/>
        <v>0.3316807697787593</v>
      </c>
    </row>
    <row r="1081" spans="1:9" ht="12">
      <c r="A1081" s="23">
        <v>1068</v>
      </c>
      <c r="B1081" s="23">
        <f t="shared" si="134"/>
        <v>10680</v>
      </c>
      <c r="C1081" s="24">
        <f t="shared" si="135"/>
        <v>178</v>
      </c>
      <c r="D1081" s="32">
        <f t="shared" si="136"/>
        <v>1013.7181817559785</v>
      </c>
      <c r="E1081" s="24">
        <f t="shared" si="129"/>
        <v>1108.0661281988625</v>
      </c>
      <c r="F1081" s="5">
        <f t="shared" si="137"/>
        <v>0.14012775981086634</v>
      </c>
      <c r="G1081" s="25">
        <f t="shared" si="131"/>
        <v>650</v>
      </c>
      <c r="H1081" s="29">
        <f t="shared" si="138"/>
        <v>0.8965896321667498</v>
      </c>
      <c r="I1081" s="26">
        <f t="shared" si="139"/>
        <v>0.3309948531352444</v>
      </c>
    </row>
    <row r="1082" spans="1:9" ht="12">
      <c r="A1082" s="23">
        <v>1069</v>
      </c>
      <c r="B1082" s="23">
        <f t="shared" si="134"/>
        <v>10690</v>
      </c>
      <c r="C1082" s="24">
        <f t="shared" si="135"/>
        <v>178.16666666666666</v>
      </c>
      <c r="D1082" s="32">
        <f t="shared" si="136"/>
        <v>1014.0491766091138</v>
      </c>
      <c r="E1082" s="24">
        <f t="shared" si="129"/>
        <v>1108.2062559586734</v>
      </c>
      <c r="F1082" s="5">
        <f t="shared" si="137"/>
        <v>0.13999682985945583</v>
      </c>
      <c r="G1082" s="25">
        <f t="shared" si="131"/>
        <v>650</v>
      </c>
      <c r="H1082" s="29">
        <f t="shared" si="138"/>
        <v>0.8965896321667498</v>
      </c>
      <c r="I1082" s="26">
        <f t="shared" si="139"/>
        <v>0.33031093694677033</v>
      </c>
    </row>
    <row r="1083" spans="1:9" ht="12">
      <c r="A1083" s="23">
        <v>1070</v>
      </c>
      <c r="B1083" s="23">
        <f t="shared" si="134"/>
        <v>10700</v>
      </c>
      <c r="C1083" s="24">
        <f t="shared" si="135"/>
        <v>178.33333333333334</v>
      </c>
      <c r="D1083" s="32">
        <f t="shared" si="136"/>
        <v>1014.3794875460605</v>
      </c>
      <c r="E1083" s="24">
        <f t="shared" si="129"/>
        <v>1108.3462527885329</v>
      </c>
      <c r="F1083" s="5">
        <f t="shared" si="137"/>
        <v>0.13986614435202682</v>
      </c>
      <c r="G1083" s="25">
        <f t="shared" si="131"/>
        <v>650</v>
      </c>
      <c r="H1083" s="29">
        <f t="shared" si="138"/>
        <v>0.8965896321667498</v>
      </c>
      <c r="I1083" s="26">
        <f t="shared" si="139"/>
        <v>0.3296290148750005</v>
      </c>
    </row>
    <row r="1084" spans="1:9" ht="12">
      <c r="A1084" s="23">
        <v>1071</v>
      </c>
      <c r="B1084" s="23">
        <f t="shared" si="134"/>
        <v>10710</v>
      </c>
      <c r="C1084" s="24">
        <f t="shared" si="135"/>
        <v>178.5</v>
      </c>
      <c r="D1084" s="32">
        <f t="shared" si="136"/>
        <v>1014.7091165609355</v>
      </c>
      <c r="E1084" s="24">
        <f t="shared" si="129"/>
        <v>1108.486118932885</v>
      </c>
      <c r="F1084" s="5">
        <f t="shared" si="137"/>
        <v>0.13973570260327506</v>
      </c>
      <c r="G1084" s="25">
        <f t="shared" si="131"/>
        <v>650</v>
      </c>
      <c r="H1084" s="29">
        <f t="shared" si="138"/>
        <v>0.8965896321667498</v>
      </c>
      <c r="I1084" s="26">
        <f t="shared" si="139"/>
        <v>0.32894908060219535</v>
      </c>
    </row>
    <row r="1085" spans="1:9" ht="12">
      <c r="A1085" s="23">
        <v>1072</v>
      </c>
      <c r="B1085" s="23">
        <f t="shared" si="134"/>
        <v>10720</v>
      </c>
      <c r="C1085" s="24">
        <f t="shared" si="135"/>
        <v>178.66666666666666</v>
      </c>
      <c r="D1085" s="32">
        <f t="shared" si="136"/>
        <v>1015.0380656415377</v>
      </c>
      <c r="E1085" s="24">
        <f t="shared" si="129"/>
        <v>1108.6258546354882</v>
      </c>
      <c r="F1085" s="5">
        <f t="shared" si="137"/>
        <v>0.13960550393335325</v>
      </c>
      <c r="G1085" s="25">
        <f t="shared" si="131"/>
        <v>650</v>
      </c>
      <c r="H1085" s="29">
        <f t="shared" si="138"/>
        <v>0.8965896321667498</v>
      </c>
      <c r="I1085" s="26">
        <f t="shared" si="139"/>
        <v>0.32827112783064816</v>
      </c>
    </row>
    <row r="1086" spans="1:9" ht="12">
      <c r="A1086" s="23">
        <v>1073</v>
      </c>
      <c r="B1086" s="23">
        <f t="shared" si="134"/>
        <v>10730</v>
      </c>
      <c r="C1086" s="24">
        <f t="shared" si="135"/>
        <v>178.83333333333334</v>
      </c>
      <c r="D1086" s="32">
        <f t="shared" si="136"/>
        <v>1015.3663367693684</v>
      </c>
      <c r="E1086" s="24">
        <f t="shared" si="129"/>
        <v>1108.7654601394215</v>
      </c>
      <c r="F1086" s="5">
        <f t="shared" si="137"/>
        <v>0.1394755476624141</v>
      </c>
      <c r="G1086" s="25">
        <f t="shared" si="131"/>
        <v>650</v>
      </c>
      <c r="H1086" s="29">
        <f t="shared" si="138"/>
        <v>0.8965896321667498</v>
      </c>
      <c r="I1086" s="26">
        <f t="shared" si="139"/>
        <v>0.3275951502831443</v>
      </c>
    </row>
    <row r="1087" spans="1:9" ht="12">
      <c r="A1087" s="23">
        <v>1074</v>
      </c>
      <c r="B1087" s="23">
        <f t="shared" si="134"/>
        <v>10740</v>
      </c>
      <c r="C1087" s="24">
        <f t="shared" si="135"/>
        <v>179</v>
      </c>
      <c r="D1087" s="32">
        <f t="shared" si="136"/>
        <v>1015.6939319196516</v>
      </c>
      <c r="E1087" s="24">
        <f t="shared" si="129"/>
        <v>1108.904935687084</v>
      </c>
      <c r="F1087" s="5">
        <f t="shared" si="137"/>
        <v>0.1393458331142483</v>
      </c>
      <c r="G1087" s="25">
        <f t="shared" si="131"/>
        <v>650</v>
      </c>
      <c r="H1087" s="29">
        <f t="shared" si="138"/>
        <v>0.8965896321667498</v>
      </c>
      <c r="I1087" s="26">
        <f t="shared" si="139"/>
        <v>0.326921141702544</v>
      </c>
    </row>
    <row r="1088" spans="1:9" ht="12">
      <c r="A1088" s="23">
        <v>1075</v>
      </c>
      <c r="B1088" s="23">
        <f t="shared" si="134"/>
        <v>10750</v>
      </c>
      <c r="C1088" s="24">
        <f t="shared" si="135"/>
        <v>179.16666666666666</v>
      </c>
      <c r="D1088" s="32">
        <f t="shared" si="136"/>
        <v>1016.0208530613542</v>
      </c>
      <c r="E1088" s="24">
        <f t="shared" si="129"/>
        <v>1109.0442815201982</v>
      </c>
      <c r="F1088" s="5">
        <f t="shared" si="137"/>
        <v>0.13921635961537504</v>
      </c>
      <c r="G1088" s="25">
        <f t="shared" si="131"/>
        <v>650</v>
      </c>
      <c r="H1088" s="29">
        <f t="shared" si="138"/>
        <v>0.8965896321667498</v>
      </c>
      <c r="I1088" s="26">
        <f t="shared" si="139"/>
        <v>0.3262490958518086</v>
      </c>
    </row>
    <row r="1089" spans="1:9" ht="12">
      <c r="A1089" s="23">
        <v>1076</v>
      </c>
      <c r="B1089" s="23">
        <f t="shared" si="134"/>
        <v>10760</v>
      </c>
      <c r="C1089" s="24">
        <f t="shared" si="135"/>
        <v>179.33333333333334</v>
      </c>
      <c r="D1089" s="32">
        <f t="shared" si="136"/>
        <v>1016.347102157206</v>
      </c>
      <c r="E1089" s="24">
        <f t="shared" si="129"/>
        <v>1109.1834978798136</v>
      </c>
      <c r="F1089" s="5">
        <f t="shared" si="137"/>
        <v>0.13908712649435984</v>
      </c>
      <c r="G1089" s="25">
        <f t="shared" si="131"/>
        <v>650</v>
      </c>
      <c r="H1089" s="29">
        <f t="shared" si="138"/>
        <v>0.8965896321667498</v>
      </c>
      <c r="I1089" s="26">
        <f t="shared" si="139"/>
        <v>0.3255790065140005</v>
      </c>
    </row>
    <row r="1090" spans="1:9" ht="12">
      <c r="A1090" s="23">
        <v>1077</v>
      </c>
      <c r="B1090" s="23">
        <f t="shared" si="134"/>
        <v>10770</v>
      </c>
      <c r="C1090" s="24">
        <f t="shared" si="135"/>
        <v>179.5</v>
      </c>
      <c r="D1090" s="32">
        <f t="shared" si="136"/>
        <v>1016.67268116372</v>
      </c>
      <c r="E1090" s="24">
        <f t="shared" si="129"/>
        <v>1109.322585006308</v>
      </c>
      <c r="F1090" s="5">
        <f t="shared" si="137"/>
        <v>0.13895813308226934</v>
      </c>
      <c r="G1090" s="25">
        <f t="shared" si="131"/>
        <v>650</v>
      </c>
      <c r="H1090" s="29">
        <f t="shared" si="138"/>
        <v>0.8965896321667498</v>
      </c>
      <c r="I1090" s="26">
        <f t="shared" si="139"/>
        <v>0.3249108674921757</v>
      </c>
    </row>
    <row r="1091" spans="1:9" ht="12">
      <c r="A1091" s="23">
        <v>1078</v>
      </c>
      <c r="B1091" s="23">
        <f t="shared" si="134"/>
        <v>10780</v>
      </c>
      <c r="C1091" s="24">
        <f t="shared" si="135"/>
        <v>179.66666666666666</v>
      </c>
      <c r="D1091" s="32">
        <f t="shared" si="136"/>
        <v>1016.9975920312121</v>
      </c>
      <c r="E1091" s="24">
        <f t="shared" si="129"/>
        <v>1109.4615431393902</v>
      </c>
      <c r="F1091" s="5">
        <f t="shared" si="137"/>
        <v>0.13882937871312606</v>
      </c>
      <c r="G1091" s="25">
        <f t="shared" si="131"/>
        <v>650</v>
      </c>
      <c r="H1091" s="29">
        <f t="shared" si="138"/>
        <v>0.8965896321667498</v>
      </c>
      <c r="I1091" s="26">
        <f t="shared" si="139"/>
        <v>0.32424467260927564</v>
      </c>
    </row>
    <row r="1092" spans="1:9" ht="12">
      <c r="A1092" s="23">
        <v>1079</v>
      </c>
      <c r="B1092" s="23">
        <f t="shared" si="134"/>
        <v>10790</v>
      </c>
      <c r="C1092" s="24">
        <f t="shared" si="135"/>
        <v>179.83333333333334</v>
      </c>
      <c r="D1092" s="32">
        <f t="shared" si="136"/>
        <v>1017.3218367038214</v>
      </c>
      <c r="E1092" s="24">
        <f t="shared" si="129"/>
        <v>1109.6003725181033</v>
      </c>
      <c r="F1092" s="5">
        <f t="shared" si="137"/>
        <v>0.13870086272299886</v>
      </c>
      <c r="G1092" s="25">
        <f t="shared" si="131"/>
        <v>650</v>
      </c>
      <c r="H1092" s="29">
        <f t="shared" si="138"/>
        <v>0.8965896321667498</v>
      </c>
      <c r="I1092" s="26">
        <f t="shared" si="139"/>
        <v>0.32358041570815205</v>
      </c>
    </row>
    <row r="1093" spans="1:9" ht="12">
      <c r="A1093" s="23">
        <v>1080</v>
      </c>
      <c r="B1093" s="23">
        <f t="shared" si="134"/>
        <v>10800</v>
      </c>
      <c r="C1093" s="24">
        <f t="shared" si="135"/>
        <v>180</v>
      </c>
      <c r="D1093" s="32">
        <f t="shared" si="136"/>
        <v>1017.6454171195296</v>
      </c>
      <c r="E1093" s="24">
        <f t="shared" si="129"/>
        <v>1109.7390733808263</v>
      </c>
      <c r="F1093" s="5">
        <f t="shared" si="137"/>
        <v>0.13857258445000298</v>
      </c>
      <c r="G1093" s="25">
        <f t="shared" si="131"/>
        <v>650</v>
      </c>
      <c r="H1093" s="29">
        <f t="shared" si="138"/>
        <v>0.8965896321667498</v>
      </c>
      <c r="I1093" s="26">
        <f t="shared" si="139"/>
        <v>0.3229180906515022</v>
      </c>
    </row>
  </sheetData>
  <sheetProtection/>
  <conditionalFormatting sqref="I13:I109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00" verticalDpi="1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50" zoomScaleNormal="150" zoomScalePageLayoutView="0" workbookViewId="0" topLeftCell="A1">
      <selection activeCell="B4" sqref="B4"/>
    </sheetView>
  </sheetViews>
  <sheetFormatPr defaultColWidth="9.140625" defaultRowHeight="12.75"/>
  <sheetData>
    <row r="1" spans="2:5" ht="12.75">
      <c r="B1" s="27" t="s">
        <v>23</v>
      </c>
      <c r="C1" s="8"/>
      <c r="D1" s="28" t="s">
        <v>24</v>
      </c>
      <c r="E1" s="11"/>
    </row>
    <row r="2" spans="1:5" ht="15">
      <c r="A2" s="1" t="s">
        <v>1</v>
      </c>
      <c r="B2" s="9" t="s">
        <v>3</v>
      </c>
      <c r="C2" s="10" t="s">
        <v>4</v>
      </c>
      <c r="D2" s="12" t="s">
        <v>3</v>
      </c>
      <c r="E2" s="13" t="s">
        <v>4</v>
      </c>
    </row>
    <row r="3" spans="1:5" ht="12">
      <c r="A3" s="3" t="s">
        <v>2</v>
      </c>
      <c r="B3" s="9" t="s">
        <v>6</v>
      </c>
      <c r="C3" s="9" t="s">
        <v>5</v>
      </c>
      <c r="D3" s="12" t="s">
        <v>6</v>
      </c>
      <c r="E3" s="12" t="s">
        <v>5</v>
      </c>
    </row>
    <row r="4" spans="1:5" ht="12">
      <c r="A4">
        <v>20</v>
      </c>
      <c r="B4" s="7">
        <f>IF(A4&lt;600,425+0.773*A4-0.00169*A4^2+0.00000222*A4^3,IF(A4&lt;735,666+13002/(738-A4),IF(A4&lt;900,545+17820/(A4-731),650)))</f>
        <v>439.80176</v>
      </c>
      <c r="C4" s="5">
        <f>IF(A4&lt;800,54-0.0333*A4,27.3)</f>
        <v>53.334</v>
      </c>
      <c r="D4" s="7">
        <f>450+0.28*A4-0.000291*A4^2+0.000000134*A4^3</f>
        <v>455.48467200000005</v>
      </c>
      <c r="E4" s="5">
        <f>14.6+0.0127*A4</f>
        <v>14.854</v>
      </c>
    </row>
    <row r="5" spans="1:5" ht="12">
      <c r="A5">
        <v>50</v>
      </c>
      <c r="B5" s="7">
        <f aca="true" t="shared" si="0" ref="B5:B44">IF(A5&lt;600,425+0.773*A5-0.00169*A5^2+0.00000222*A5^3,IF(A5&lt;735,666+13002/(738-A5),IF(A5&lt;900,545+17820/(A5-731),650)))</f>
        <v>459.70249999999993</v>
      </c>
      <c r="C5" s="5">
        <f aca="true" t="shared" si="1" ref="C5:C44">IF(A5&lt;800,54-0.0333*A5,27.3)</f>
        <v>52.335</v>
      </c>
      <c r="D5" s="7">
        <f aca="true" t="shared" si="2" ref="D5:D44">450+0.28*A5-0.000291*A5^2+0.000000134*A5^3</f>
        <v>463.28925</v>
      </c>
      <c r="E5" s="5">
        <f aca="true" t="shared" si="3" ref="E5:E44">14.6+0.0127*A5</f>
        <v>15.235</v>
      </c>
    </row>
    <row r="6" spans="1:5" ht="12">
      <c r="A6">
        <v>100</v>
      </c>
      <c r="B6" s="7">
        <f t="shared" si="0"/>
        <v>487.62000000000006</v>
      </c>
      <c r="C6" s="5">
        <f t="shared" si="1"/>
        <v>50.67</v>
      </c>
      <c r="D6" s="7">
        <f t="shared" si="2"/>
        <v>475.224</v>
      </c>
      <c r="E6" s="5">
        <f t="shared" si="3"/>
        <v>15.87</v>
      </c>
    </row>
    <row r="7" spans="1:5" ht="12">
      <c r="A7">
        <v>150</v>
      </c>
      <c r="B7" s="7">
        <f t="shared" si="0"/>
        <v>510.4175000000001</v>
      </c>
      <c r="C7" s="5">
        <f t="shared" si="1"/>
        <v>49.005</v>
      </c>
      <c r="D7" s="7">
        <f t="shared" si="2"/>
        <v>485.90475</v>
      </c>
      <c r="E7" s="5">
        <f t="shared" si="3"/>
        <v>16.505</v>
      </c>
    </row>
    <row r="8" spans="1:5" ht="12">
      <c r="A8">
        <v>200</v>
      </c>
      <c r="B8" s="7">
        <f t="shared" si="0"/>
        <v>529.76</v>
      </c>
      <c r="C8" s="5">
        <f t="shared" si="1"/>
        <v>47.339999999999996</v>
      </c>
      <c r="D8" s="7">
        <f t="shared" si="2"/>
        <v>495.432</v>
      </c>
      <c r="E8" s="5">
        <f t="shared" si="3"/>
        <v>17.14</v>
      </c>
    </row>
    <row r="9" spans="1:5" ht="12">
      <c r="A9">
        <v>250</v>
      </c>
      <c r="B9" s="7">
        <f t="shared" si="0"/>
        <v>547.3125</v>
      </c>
      <c r="C9" s="5">
        <f t="shared" si="1"/>
        <v>45.675</v>
      </c>
      <c r="D9" s="7">
        <f t="shared" si="2"/>
        <v>503.90625</v>
      </c>
      <c r="E9" s="5">
        <f t="shared" si="3"/>
        <v>17.775</v>
      </c>
    </row>
    <row r="10" spans="1:5" ht="12">
      <c r="A10">
        <v>300</v>
      </c>
      <c r="B10" s="7">
        <f t="shared" si="0"/>
        <v>564.74</v>
      </c>
      <c r="C10" s="5">
        <f t="shared" si="1"/>
        <v>44.01</v>
      </c>
      <c r="D10" s="7">
        <f t="shared" si="2"/>
        <v>511.428</v>
      </c>
      <c r="E10" s="5">
        <f t="shared" si="3"/>
        <v>18.41</v>
      </c>
    </row>
    <row r="11" spans="1:5" ht="12">
      <c r="A11">
        <v>350</v>
      </c>
      <c r="B11" s="7">
        <f t="shared" si="0"/>
        <v>583.7075</v>
      </c>
      <c r="C11" s="5">
        <f t="shared" si="1"/>
        <v>42.345</v>
      </c>
      <c r="D11" s="7">
        <f t="shared" si="2"/>
        <v>518.09775</v>
      </c>
      <c r="E11" s="5">
        <f t="shared" si="3"/>
        <v>19.044999999999998</v>
      </c>
    </row>
    <row r="12" spans="1:5" ht="12">
      <c r="A12">
        <v>400</v>
      </c>
      <c r="B12" s="7">
        <f t="shared" si="0"/>
        <v>605.88</v>
      </c>
      <c r="C12" s="5">
        <f t="shared" si="1"/>
        <v>40.68</v>
      </c>
      <c r="D12" s="7">
        <f t="shared" si="2"/>
        <v>524.0160000000001</v>
      </c>
      <c r="E12" s="5">
        <f t="shared" si="3"/>
        <v>19.68</v>
      </c>
    </row>
    <row r="13" spans="1:5" ht="12">
      <c r="A13">
        <v>450</v>
      </c>
      <c r="B13" s="7">
        <f t="shared" si="0"/>
        <v>632.9225</v>
      </c>
      <c r="C13" s="5">
        <f t="shared" si="1"/>
        <v>39.015</v>
      </c>
      <c r="D13" s="7">
        <f t="shared" si="2"/>
        <v>529.28325</v>
      </c>
      <c r="E13" s="5">
        <f t="shared" si="3"/>
        <v>20.314999999999998</v>
      </c>
    </row>
    <row r="14" spans="1:5" ht="12">
      <c r="A14">
        <v>500</v>
      </c>
      <c r="B14" s="7">
        <f t="shared" si="0"/>
        <v>666.5</v>
      </c>
      <c r="C14" s="5">
        <f t="shared" si="1"/>
        <v>37.349999999999994</v>
      </c>
      <c r="D14" s="7">
        <f t="shared" si="2"/>
        <v>534</v>
      </c>
      <c r="E14" s="5">
        <f t="shared" si="3"/>
        <v>20.95</v>
      </c>
    </row>
    <row r="15" spans="1:5" ht="12">
      <c r="A15">
        <v>550</v>
      </c>
      <c r="B15" s="7">
        <f t="shared" si="0"/>
        <v>708.2775</v>
      </c>
      <c r="C15" s="5">
        <f t="shared" si="1"/>
        <v>35.685</v>
      </c>
      <c r="D15" s="7">
        <f t="shared" si="2"/>
        <v>538.26675</v>
      </c>
      <c r="E15" s="5">
        <f t="shared" si="3"/>
        <v>21.585</v>
      </c>
    </row>
    <row r="16" spans="1:5" ht="12">
      <c r="A16">
        <v>600</v>
      </c>
      <c r="B16" s="7">
        <f t="shared" si="0"/>
        <v>760.2173913043479</v>
      </c>
      <c r="C16" s="5">
        <f t="shared" si="1"/>
        <v>34.019999999999996</v>
      </c>
      <c r="D16" s="7">
        <f t="shared" si="2"/>
        <v>542.184</v>
      </c>
      <c r="E16" s="5">
        <f t="shared" si="3"/>
        <v>22.22</v>
      </c>
    </row>
    <row r="17" spans="1:5" ht="12">
      <c r="A17">
        <v>630</v>
      </c>
      <c r="B17" s="7">
        <f t="shared" si="0"/>
        <v>786.3888888888889</v>
      </c>
      <c r="C17" s="5">
        <f t="shared" si="1"/>
        <v>33.021</v>
      </c>
      <c r="D17" s="7">
        <f t="shared" si="2"/>
        <v>544.4083979999999</v>
      </c>
      <c r="E17" s="5">
        <f t="shared" si="3"/>
        <v>22.601</v>
      </c>
    </row>
    <row r="18" spans="1:5" ht="12">
      <c r="A18">
        <v>660</v>
      </c>
      <c r="B18" s="7">
        <f t="shared" si="0"/>
        <v>832.6923076923076</v>
      </c>
      <c r="C18" s="5">
        <f t="shared" si="1"/>
        <v>32.022</v>
      </c>
      <c r="D18" s="7">
        <f t="shared" si="2"/>
        <v>546.564864</v>
      </c>
      <c r="E18" s="5">
        <f t="shared" si="3"/>
        <v>22.982</v>
      </c>
    </row>
    <row r="19" spans="1:5" ht="12">
      <c r="A19">
        <v>680</v>
      </c>
      <c r="B19" s="7">
        <f t="shared" si="0"/>
        <v>890.1724137931035</v>
      </c>
      <c r="C19" s="5">
        <f t="shared" si="1"/>
        <v>31.355999999999998</v>
      </c>
      <c r="D19" s="7">
        <f t="shared" si="2"/>
        <v>547.9754879999999</v>
      </c>
      <c r="E19" s="5">
        <f t="shared" si="3"/>
        <v>23.235999999999997</v>
      </c>
    </row>
    <row r="20" spans="1:5" ht="12">
      <c r="A20">
        <v>690</v>
      </c>
      <c r="B20" s="7">
        <f t="shared" si="0"/>
        <v>936.875</v>
      </c>
      <c r="C20" s="5">
        <f t="shared" si="1"/>
        <v>31.022999999999996</v>
      </c>
      <c r="D20" s="7">
        <f t="shared" si="2"/>
        <v>548.675106</v>
      </c>
      <c r="E20" s="5">
        <f t="shared" si="3"/>
        <v>23.363</v>
      </c>
    </row>
    <row r="21" spans="1:5" ht="12">
      <c r="A21">
        <v>700</v>
      </c>
      <c r="B21" s="7">
        <f t="shared" si="0"/>
        <v>1008.1578947368421</v>
      </c>
      <c r="C21" s="5">
        <f t="shared" si="1"/>
        <v>30.689999999999998</v>
      </c>
      <c r="D21" s="7">
        <f t="shared" si="2"/>
        <v>549.372</v>
      </c>
      <c r="E21" s="5">
        <f t="shared" si="3"/>
        <v>23.49</v>
      </c>
    </row>
    <row r="22" spans="1:5" ht="12">
      <c r="A22">
        <v>710</v>
      </c>
      <c r="B22" s="7">
        <f t="shared" si="0"/>
        <v>1130.357142857143</v>
      </c>
      <c r="C22" s="5">
        <f t="shared" si="1"/>
        <v>30.357</v>
      </c>
      <c r="D22" s="7">
        <f t="shared" si="2"/>
        <v>550.066974</v>
      </c>
      <c r="E22" s="5">
        <f t="shared" si="3"/>
        <v>23.616999999999997</v>
      </c>
    </row>
    <row r="23" spans="1:5" ht="12">
      <c r="A23">
        <v>720</v>
      </c>
      <c r="B23" s="7">
        <f t="shared" si="0"/>
        <v>1388.3333333333335</v>
      </c>
      <c r="C23" s="5">
        <f t="shared" si="1"/>
        <v>30.023999999999997</v>
      </c>
      <c r="D23" s="7">
        <f t="shared" si="2"/>
        <v>550.7608319999999</v>
      </c>
      <c r="E23" s="5">
        <f t="shared" si="3"/>
        <v>23.744</v>
      </c>
    </row>
    <row r="24" spans="1:5" ht="12">
      <c r="A24">
        <v>725</v>
      </c>
      <c r="B24" s="7">
        <f t="shared" si="0"/>
        <v>1666.1538461538462</v>
      </c>
      <c r="C24" s="5">
        <f t="shared" si="1"/>
        <v>29.857499999999998</v>
      </c>
      <c r="D24" s="7">
        <f t="shared" si="2"/>
        <v>551.10759375</v>
      </c>
      <c r="E24" s="5">
        <f t="shared" si="3"/>
        <v>23.807499999999997</v>
      </c>
    </row>
    <row r="25" spans="1:5" ht="12">
      <c r="A25">
        <v>730</v>
      </c>
      <c r="B25" s="7">
        <f t="shared" si="0"/>
        <v>2291.25</v>
      </c>
      <c r="C25" s="5">
        <f t="shared" si="1"/>
        <v>29.691</v>
      </c>
      <c r="D25" s="7">
        <f t="shared" si="2"/>
        <v>551.454378</v>
      </c>
      <c r="E25" s="5">
        <f t="shared" si="3"/>
        <v>23.871</v>
      </c>
    </row>
    <row r="26" spans="1:5" ht="12">
      <c r="A26">
        <v>735</v>
      </c>
      <c r="B26" s="7">
        <f t="shared" si="0"/>
        <v>5000</v>
      </c>
      <c r="C26" s="5">
        <f t="shared" si="1"/>
        <v>29.524499999999996</v>
      </c>
      <c r="D26" s="7">
        <f t="shared" si="2"/>
        <v>551.80128525</v>
      </c>
      <c r="E26" s="5">
        <f t="shared" si="3"/>
        <v>23.9345</v>
      </c>
    </row>
    <row r="27" spans="1:5" ht="12">
      <c r="A27">
        <v>740</v>
      </c>
      <c r="B27" s="7">
        <f t="shared" si="0"/>
        <v>2525</v>
      </c>
      <c r="C27" s="5">
        <f t="shared" si="1"/>
        <v>29.357999999999997</v>
      </c>
      <c r="D27" s="7">
        <f t="shared" si="2"/>
        <v>552.148416</v>
      </c>
      <c r="E27" s="5">
        <f t="shared" si="3"/>
        <v>23.997999999999998</v>
      </c>
    </row>
    <row r="28" spans="1:5" ht="12">
      <c r="A28">
        <v>745</v>
      </c>
      <c r="B28" s="7">
        <f t="shared" si="0"/>
        <v>1817.857142857143</v>
      </c>
      <c r="C28" s="5">
        <f t="shared" si="1"/>
        <v>29.191499999999998</v>
      </c>
      <c r="D28" s="7">
        <f t="shared" si="2"/>
        <v>552.49587075</v>
      </c>
      <c r="E28" s="5">
        <f t="shared" si="3"/>
        <v>24.0615</v>
      </c>
    </row>
    <row r="29" spans="1:5" ht="12">
      <c r="A29">
        <v>750</v>
      </c>
      <c r="B29" s="7">
        <f t="shared" si="0"/>
        <v>1482.8947368421054</v>
      </c>
      <c r="C29" s="5">
        <f t="shared" si="1"/>
        <v>29.025</v>
      </c>
      <c r="D29" s="7">
        <f t="shared" si="2"/>
        <v>552.84375</v>
      </c>
      <c r="E29" s="5">
        <f t="shared" si="3"/>
        <v>24.125</v>
      </c>
    </row>
    <row r="30" spans="1:5" ht="12">
      <c r="A30">
        <v>760</v>
      </c>
      <c r="B30" s="7">
        <f t="shared" si="0"/>
        <v>1159.4827586206898</v>
      </c>
      <c r="C30" s="5">
        <f t="shared" si="1"/>
        <v>28.691999999999997</v>
      </c>
      <c r="D30" s="7">
        <f t="shared" si="2"/>
        <v>553.5411839999999</v>
      </c>
      <c r="E30" s="5">
        <f t="shared" si="3"/>
        <v>24.252</v>
      </c>
    </row>
    <row r="31" spans="1:5" ht="12">
      <c r="A31">
        <v>770</v>
      </c>
      <c r="B31" s="7">
        <f t="shared" si="0"/>
        <v>1001.9230769230769</v>
      </c>
      <c r="C31" s="5">
        <f t="shared" si="1"/>
        <v>28.358999999999998</v>
      </c>
      <c r="D31" s="7">
        <f t="shared" si="2"/>
        <v>554.241522</v>
      </c>
      <c r="E31" s="5">
        <f t="shared" si="3"/>
        <v>24.378999999999998</v>
      </c>
    </row>
    <row r="32" spans="1:5" ht="12">
      <c r="A32">
        <v>780</v>
      </c>
      <c r="B32" s="7">
        <f t="shared" si="0"/>
        <v>908.6734693877552</v>
      </c>
      <c r="C32" s="5">
        <f t="shared" si="1"/>
        <v>28.025999999999996</v>
      </c>
      <c r="D32" s="7">
        <f t="shared" si="2"/>
        <v>554.9455680000001</v>
      </c>
      <c r="E32" s="5">
        <f t="shared" si="3"/>
        <v>24.506</v>
      </c>
    </row>
    <row r="33" spans="1:5" ht="12">
      <c r="A33">
        <v>790</v>
      </c>
      <c r="B33" s="7">
        <f t="shared" si="0"/>
        <v>847.0338983050847</v>
      </c>
      <c r="C33" s="5">
        <f t="shared" si="1"/>
        <v>27.692999999999998</v>
      </c>
      <c r="D33" s="7">
        <f t="shared" si="2"/>
        <v>555.654126</v>
      </c>
      <c r="E33" s="5">
        <f t="shared" si="3"/>
        <v>24.633</v>
      </c>
    </row>
    <row r="34" spans="1:5" ht="12">
      <c r="A34">
        <v>800</v>
      </c>
      <c r="B34" s="7">
        <f t="shared" si="0"/>
        <v>803.2608695652174</v>
      </c>
      <c r="C34" s="5">
        <f t="shared" si="1"/>
        <v>27.3</v>
      </c>
      <c r="D34" s="7">
        <f t="shared" si="2"/>
        <v>556.3679999999999</v>
      </c>
      <c r="E34" s="5">
        <f t="shared" si="3"/>
        <v>24.759999999999998</v>
      </c>
    </row>
    <row r="35" spans="1:5" ht="12">
      <c r="A35">
        <v>820</v>
      </c>
      <c r="B35" s="7">
        <f t="shared" si="0"/>
        <v>745.2247191011236</v>
      </c>
      <c r="C35" s="5">
        <f t="shared" si="1"/>
        <v>27.3</v>
      </c>
      <c r="D35" s="7">
        <f t="shared" si="2"/>
        <v>557.814912</v>
      </c>
      <c r="E35" s="5">
        <f t="shared" si="3"/>
        <v>25.014</v>
      </c>
    </row>
    <row r="36" spans="1:5" ht="12">
      <c r="A36">
        <v>840</v>
      </c>
      <c r="B36" s="7">
        <f t="shared" si="0"/>
        <v>708.4862385321101</v>
      </c>
      <c r="C36" s="5">
        <f t="shared" si="1"/>
        <v>27.3</v>
      </c>
      <c r="D36" s="7">
        <f t="shared" si="2"/>
        <v>559.292736</v>
      </c>
      <c r="E36" s="5">
        <f t="shared" si="3"/>
        <v>25.268</v>
      </c>
    </row>
    <row r="37" spans="1:5" ht="12">
      <c r="A37">
        <v>860</v>
      </c>
      <c r="B37" s="7">
        <f t="shared" si="0"/>
        <v>683.1395348837209</v>
      </c>
      <c r="C37" s="5">
        <f t="shared" si="1"/>
        <v>27.3</v>
      </c>
      <c r="D37" s="7">
        <f t="shared" si="2"/>
        <v>560.8079039999999</v>
      </c>
      <c r="E37" s="5">
        <f t="shared" si="3"/>
        <v>25.522</v>
      </c>
    </row>
    <row r="38" spans="1:5" ht="12">
      <c r="A38">
        <v>900</v>
      </c>
      <c r="B38" s="7">
        <f t="shared" si="0"/>
        <v>650</v>
      </c>
      <c r="C38" s="5">
        <f t="shared" si="1"/>
        <v>27.3</v>
      </c>
      <c r="D38" s="7">
        <f t="shared" si="2"/>
        <v>563.976</v>
      </c>
      <c r="E38" s="5">
        <f t="shared" si="3"/>
        <v>26.03</v>
      </c>
    </row>
    <row r="39" spans="1:5" ht="12">
      <c r="A39">
        <v>950</v>
      </c>
      <c r="B39" s="7">
        <f t="shared" si="0"/>
        <v>650</v>
      </c>
      <c r="C39" s="5">
        <f t="shared" si="1"/>
        <v>27.3</v>
      </c>
      <c r="D39" s="7">
        <f t="shared" si="2"/>
        <v>568.26075</v>
      </c>
      <c r="E39" s="5">
        <f t="shared" si="3"/>
        <v>26.665</v>
      </c>
    </row>
    <row r="40" spans="1:5" ht="12">
      <c r="A40">
        <v>1000</v>
      </c>
      <c r="B40" s="7">
        <f t="shared" si="0"/>
        <v>650</v>
      </c>
      <c r="C40" s="5">
        <f t="shared" si="1"/>
        <v>27.3</v>
      </c>
      <c r="D40" s="7">
        <f t="shared" si="2"/>
        <v>573</v>
      </c>
      <c r="E40" s="5">
        <f t="shared" si="3"/>
        <v>27.299999999999997</v>
      </c>
    </row>
    <row r="41" spans="1:5" ht="12">
      <c r="A41">
        <v>1050</v>
      </c>
      <c r="B41" s="7">
        <f t="shared" si="0"/>
        <v>650</v>
      </c>
      <c r="C41" s="5">
        <f t="shared" si="1"/>
        <v>27.3</v>
      </c>
      <c r="D41" s="7">
        <f t="shared" si="2"/>
        <v>578.2942499999999</v>
      </c>
      <c r="E41" s="5">
        <f t="shared" si="3"/>
        <v>27.935</v>
      </c>
    </row>
    <row r="42" spans="1:5" ht="12">
      <c r="A42">
        <v>1100</v>
      </c>
      <c r="B42" s="7">
        <f t="shared" si="0"/>
        <v>650</v>
      </c>
      <c r="C42" s="5">
        <f t="shared" si="1"/>
        <v>27.3</v>
      </c>
      <c r="D42" s="7">
        <f t="shared" si="2"/>
        <v>584.244</v>
      </c>
      <c r="E42" s="5">
        <f t="shared" si="3"/>
        <v>28.57</v>
      </c>
    </row>
    <row r="43" spans="1:5" ht="12">
      <c r="A43">
        <v>1150</v>
      </c>
      <c r="B43" s="7">
        <f t="shared" si="0"/>
        <v>650</v>
      </c>
      <c r="C43" s="5">
        <f t="shared" si="1"/>
        <v>27.3</v>
      </c>
      <c r="D43" s="7">
        <f t="shared" si="2"/>
        <v>590.94975</v>
      </c>
      <c r="E43" s="5">
        <f t="shared" si="3"/>
        <v>29.205</v>
      </c>
    </row>
    <row r="44" spans="1:5" ht="12">
      <c r="A44">
        <v>1200</v>
      </c>
      <c r="B44" s="7">
        <f t="shared" si="0"/>
        <v>650</v>
      </c>
      <c r="C44" s="5">
        <f t="shared" si="1"/>
        <v>27.3</v>
      </c>
      <c r="D44" s="7">
        <f t="shared" si="2"/>
        <v>598.512</v>
      </c>
      <c r="E44" s="5">
        <f t="shared" si="3"/>
        <v>29.84</v>
      </c>
    </row>
    <row r="45" spans="2:3" ht="12">
      <c r="B45" s="5"/>
      <c r="C45" s="2"/>
    </row>
    <row r="46" spans="2:3" ht="12">
      <c r="B46" s="5"/>
      <c r="C46" s="2"/>
    </row>
    <row r="47" spans="2:3" ht="12">
      <c r="B47" s="5"/>
      <c r="C47" s="2"/>
    </row>
    <row r="48" spans="2:3" ht="12">
      <c r="B48" s="5"/>
      <c r="C48" s="2"/>
    </row>
    <row r="49" spans="2:3" ht="12">
      <c r="B49" s="5"/>
      <c r="C49" s="2"/>
    </row>
    <row r="50" spans="2:3" ht="12">
      <c r="B50" s="5"/>
      <c r="C50" s="2"/>
    </row>
    <row r="51" spans="2:3" ht="12">
      <c r="B51" s="5"/>
      <c r="C51" s="2"/>
    </row>
    <row r="52" spans="2:3" ht="12">
      <c r="B52" s="5"/>
      <c r="C52" s="2"/>
    </row>
    <row r="53" spans="2:3" ht="12">
      <c r="B53" s="5"/>
      <c r="C53" s="2"/>
    </row>
    <row r="54" spans="2:3" ht="12">
      <c r="B54" s="5"/>
      <c r="C54" s="2"/>
    </row>
    <row r="55" spans="2:3" ht="12">
      <c r="B55" s="5"/>
      <c r="C55" s="2"/>
    </row>
    <row r="56" spans="2:3" ht="12">
      <c r="B56" s="5"/>
      <c r="C56" s="2"/>
    </row>
    <row r="57" spans="2:3" ht="12">
      <c r="B57" s="5"/>
      <c r="C57" s="2"/>
    </row>
    <row r="58" spans="2:3" ht="12">
      <c r="B58" s="5"/>
      <c r="C58" s="2"/>
    </row>
    <row r="59" spans="2:3" ht="12">
      <c r="B59" s="5"/>
      <c r="C59" s="2"/>
    </row>
    <row r="60" spans="2:3" ht="12">
      <c r="B60" s="5"/>
      <c r="C60" s="2"/>
    </row>
    <row r="61" spans="2:3" ht="12">
      <c r="B61" s="5"/>
      <c r="C61" s="2"/>
    </row>
    <row r="62" spans="2:3" ht="12">
      <c r="B62" s="5"/>
      <c r="C62" s="2"/>
    </row>
    <row r="63" spans="2:3" ht="12">
      <c r="B63" s="5"/>
      <c r="C63" s="2"/>
    </row>
  </sheetData>
  <sheetProtection/>
  <printOptions/>
  <pageMargins left="0.75" right="0.75" top="1" bottom="1" header="0.5" footer="0.5"/>
  <pageSetup horizontalDpi="100" verticalDpi="1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- 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Ingegneri</cp:lastModifiedBy>
  <dcterms:created xsi:type="dcterms:W3CDTF">2007-10-23T16:02:06Z</dcterms:created>
  <dcterms:modified xsi:type="dcterms:W3CDTF">2014-03-03T09:25:41Z</dcterms:modified>
  <cp:category/>
  <cp:version/>
  <cp:contentType/>
  <cp:contentStatus/>
</cp:coreProperties>
</file>