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10" windowWidth="14990" windowHeight="8760" activeTab="1"/>
  </bookViews>
  <sheets>
    <sheet name="Grafico1" sheetId="1" r:id="rId1"/>
    <sheet name="fattori di sezione" sheetId="2" r:id="rId2"/>
  </sheets>
  <definedNames/>
  <calcPr fullCalcOnLoad="1"/>
</workbook>
</file>

<file path=xl/sharedStrings.xml><?xml version="1.0" encoding="utf-8"?>
<sst xmlns="http://schemas.openxmlformats.org/spreadsheetml/2006/main" count="24" uniqueCount="18">
  <si>
    <t>h</t>
  </si>
  <si>
    <t>b</t>
  </si>
  <si>
    <t>tw</t>
  </si>
  <si>
    <t>tf</t>
  </si>
  <si>
    <t>r</t>
  </si>
  <si>
    <t>A</t>
  </si>
  <si>
    <t>mm</t>
  </si>
  <si>
    <t>IPE</t>
  </si>
  <si>
    <t>perimetro</t>
  </si>
  <si>
    <t>HEA</t>
  </si>
  <si>
    <t>HEB</t>
  </si>
  <si>
    <t>HEM</t>
  </si>
  <si>
    <t>fatt.sez</t>
  </si>
  <si>
    <t>fatt.ombra</t>
  </si>
  <si>
    <t>esposto su 4 lati</t>
  </si>
  <si>
    <t>esposto su 3 lati</t>
  </si>
  <si>
    <r>
      <t>cm</t>
    </r>
    <r>
      <rPr>
        <vertAlign val="superscript"/>
        <sz val="10"/>
        <rFont val="Arial"/>
        <family val="2"/>
      </rPr>
      <t>2</t>
    </r>
  </si>
  <si>
    <t>fatt.sez S/V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</si>
</sst>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Profili IPE e HE esposti su 4 e 3 lati</a:t>
            </a:r>
          </a:p>
        </c:rich>
      </c:tx>
      <c:layout>
        <c:manualLayout>
          <c:xMode val="factor"/>
          <c:yMode val="factor"/>
          <c:x val="0.0727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2575"/>
          <c:w val="0.8597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v>IPE 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sezione'!$B$3:$B$19</c:f>
              <c:numCache>
                <c:ptCount val="17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400</c:v>
                </c:pt>
                <c:pt idx="13">
                  <c:v>450</c:v>
                </c:pt>
                <c:pt idx="14">
                  <c:v>500</c:v>
                </c:pt>
                <c:pt idx="15">
                  <c:v>550</c:v>
                </c:pt>
                <c:pt idx="16">
                  <c:v>600</c:v>
                </c:pt>
              </c:numCache>
            </c:numRef>
          </c:xVal>
          <c:yVal>
            <c:numRef>
              <c:f>'fattori di sezione'!$E$3:$E$19</c:f>
              <c:numCache>
                <c:ptCount val="17"/>
                <c:pt idx="0">
                  <c:v>0.6978798260672823</c:v>
                </c:pt>
                <c:pt idx="1">
                  <c:v>0.6969956624778709</c:v>
                </c:pt>
                <c:pt idx="2">
                  <c:v>0.6963536640833331</c:v>
                </c:pt>
                <c:pt idx="3">
                  <c:v>0.6997043324566217</c:v>
                </c:pt>
                <c:pt idx="4">
                  <c:v>0.6989052670052677</c:v>
                </c:pt>
                <c:pt idx="5">
                  <c:v>0.7029435676235244</c:v>
                </c:pt>
                <c:pt idx="6">
                  <c:v>0.7008037338926086</c:v>
                </c:pt>
                <c:pt idx="7">
                  <c:v>0.7029360099731066</c:v>
                </c:pt>
                <c:pt idx="8">
                  <c:v>0.7002560442275905</c:v>
                </c:pt>
                <c:pt idx="9">
                  <c:v>0.6982471017477632</c:v>
                </c:pt>
                <c:pt idx="10">
                  <c:v>0.7032946925350044</c:v>
                </c:pt>
                <c:pt idx="11">
                  <c:v>0.7050490566717915</c:v>
                </c:pt>
                <c:pt idx="12">
                  <c:v>0.7117792484069089</c:v>
                </c:pt>
                <c:pt idx="13">
                  <c:v>0.7176913254081027</c:v>
                </c:pt>
                <c:pt idx="14">
                  <c:v>0.7226648197293843</c:v>
                </c:pt>
                <c:pt idx="15">
                  <c:v>0.7289793188703579</c:v>
                </c:pt>
                <c:pt idx="16">
                  <c:v>0.7325802077549788</c:v>
                </c:pt>
              </c:numCache>
            </c:numRef>
          </c:yVal>
          <c:smooth val="1"/>
        </c:ser>
        <c:ser>
          <c:idx val="1"/>
          <c:order val="1"/>
          <c:tx>
            <c:v>IPE 3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sezione'!$B$3:$B$19</c:f>
              <c:numCache>
                <c:ptCount val="17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400</c:v>
                </c:pt>
                <c:pt idx="13">
                  <c:v>450</c:v>
                </c:pt>
                <c:pt idx="14">
                  <c:v>500</c:v>
                </c:pt>
                <c:pt idx="15">
                  <c:v>550</c:v>
                </c:pt>
                <c:pt idx="16">
                  <c:v>600</c:v>
                </c:pt>
              </c:numCache>
            </c:numRef>
          </c:xVal>
          <c:yVal>
            <c:numRef>
              <c:f>'fattori di sezione'!$H$3:$H$19</c:f>
              <c:numCache>
                <c:ptCount val="17"/>
                <c:pt idx="0">
                  <c:v>0.5740624375714741</c:v>
                </c:pt>
                <c:pt idx="1">
                  <c:v>0.5757790255251978</c:v>
                </c:pt>
                <c:pt idx="2">
                  <c:v>0.577025454040884</c:v>
                </c:pt>
                <c:pt idx="3">
                  <c:v>0.5811593835693428</c:v>
                </c:pt>
                <c:pt idx="4">
                  <c:v>0.5815613937626859</c:v>
                </c:pt>
                <c:pt idx="5">
                  <c:v>0.585786306352937</c:v>
                </c:pt>
                <c:pt idx="6">
                  <c:v>0.5840031115771739</c:v>
                </c:pt>
                <c:pt idx="7">
                  <c:v>0.5857800083109221</c:v>
                </c:pt>
                <c:pt idx="8">
                  <c:v>0.5835467035229921</c:v>
                </c:pt>
                <c:pt idx="9">
                  <c:v>0.5818725847898026</c:v>
                </c:pt>
                <c:pt idx="10">
                  <c:v>0.5884710692639833</c:v>
                </c:pt>
                <c:pt idx="11">
                  <c:v>0.5919751513565041</c:v>
                </c:pt>
                <c:pt idx="12">
                  <c:v>0.6013307443437679</c:v>
                </c:pt>
                <c:pt idx="13">
                  <c:v>0.6111590192928374</c:v>
                </c:pt>
                <c:pt idx="14">
                  <c:v>0.6194269883394723</c:v>
                </c:pt>
                <c:pt idx="15">
                  <c:v>0.6282650708685321</c:v>
                </c:pt>
                <c:pt idx="16">
                  <c:v>0.6343072530561401</c:v>
                </c:pt>
              </c:numCache>
            </c:numRef>
          </c:yVal>
          <c:smooth val="1"/>
        </c:ser>
        <c:ser>
          <c:idx val="2"/>
          <c:order val="2"/>
          <c:tx>
            <c:v>HEA 4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sezione'!$B$23:$B$45</c:f>
              <c:numCache>
                <c:ptCount val="23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  <c:pt idx="19">
                  <c:v>650</c:v>
                </c:pt>
                <c:pt idx="20">
                  <c:v>700</c:v>
                </c:pt>
                <c:pt idx="21">
                  <c:v>800</c:v>
                </c:pt>
                <c:pt idx="22">
                  <c:v>900</c:v>
                </c:pt>
              </c:numCache>
            </c:numRef>
          </c:xVal>
          <c:yVal>
            <c:numRef>
              <c:f>'fattori di sezione'!$E$23:$E$45</c:f>
              <c:numCache>
                <c:ptCount val="23"/>
                <c:pt idx="0">
                  <c:v>0.6284309160857443</c:v>
                </c:pt>
                <c:pt idx="1">
                  <c:v>0.6217908244695161</c:v>
                </c:pt>
                <c:pt idx="2">
                  <c:v>0.6185814435986688</c:v>
                </c:pt>
                <c:pt idx="3">
                  <c:v>0.6196980700389814</c:v>
                </c:pt>
                <c:pt idx="4">
                  <c:v>0.6168429286143939</c:v>
                </c:pt>
                <c:pt idx="5">
                  <c:v>0.6179048027368048</c:v>
                </c:pt>
                <c:pt idx="6">
                  <c:v>0.6166852387377829</c:v>
                </c:pt>
                <c:pt idx="7">
                  <c:v>0.6179932949067389</c:v>
                </c:pt>
                <c:pt idx="8">
                  <c:v>0.6186832443396854</c:v>
                </c:pt>
                <c:pt idx="9">
                  <c:v>0.6176704481863847</c:v>
                </c:pt>
                <c:pt idx="10">
                  <c:v>0.6186482233158532</c:v>
                </c:pt>
                <c:pt idx="11">
                  <c:v>0.625410816269334</c:v>
                </c:pt>
                <c:pt idx="12">
                  <c:v>0.6318794892801614</c:v>
                </c:pt>
                <c:pt idx="13">
                  <c:v>0.6380729965861917</c:v>
                </c:pt>
                <c:pt idx="14">
                  <c:v>0.6497018788311121</c:v>
                </c:pt>
                <c:pt idx="15">
                  <c:v>0.6624736516611636</c:v>
                </c:pt>
                <c:pt idx="16">
                  <c:v>0.6740467347506605</c:v>
                </c:pt>
                <c:pt idx="17">
                  <c:v>0.6845823177390533</c:v>
                </c:pt>
                <c:pt idx="18">
                  <c:v>0.6942139295686445</c:v>
                </c:pt>
                <c:pt idx="19">
                  <c:v>0.703053127748846</c:v>
                </c:pt>
                <c:pt idx="20">
                  <c:v>0.7114777887400054</c:v>
                </c:pt>
                <c:pt idx="21">
                  <c:v>0.727071791280053</c:v>
                </c:pt>
                <c:pt idx="22">
                  <c:v>0.739514339383359</c:v>
                </c:pt>
              </c:numCache>
            </c:numRef>
          </c:yVal>
          <c:smooth val="1"/>
        </c:ser>
        <c:ser>
          <c:idx val="3"/>
          <c:order val="3"/>
          <c:tx>
            <c:v>HEA 3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sezione'!$B$23:$B$45</c:f>
              <c:numCache>
                <c:ptCount val="23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  <c:pt idx="19">
                  <c:v>650</c:v>
                </c:pt>
                <c:pt idx="20">
                  <c:v>700</c:v>
                </c:pt>
                <c:pt idx="21">
                  <c:v>800</c:v>
                </c:pt>
                <c:pt idx="22">
                  <c:v>900</c:v>
                </c:pt>
              </c:numCache>
            </c:numRef>
          </c:xVal>
          <c:yVal>
            <c:numRef>
              <c:f>'fattori di sezione'!$H$23:$H$45</c:f>
              <c:numCache>
                <c:ptCount val="23"/>
                <c:pt idx="0">
                  <c:v>0.4681169068801973</c:v>
                </c:pt>
                <c:pt idx="1">
                  <c:v>0.4623572797337427</c:v>
                </c:pt>
                <c:pt idx="2">
                  <c:v>0.4599708170349076</c:v>
                </c:pt>
                <c:pt idx="3">
                  <c:v>0.46080112900334513</c:v>
                </c:pt>
                <c:pt idx="4">
                  <c:v>0.45867807512352365</c:v>
                </c:pt>
                <c:pt idx="5">
                  <c:v>0.45946767382993176</c:v>
                </c:pt>
                <c:pt idx="6">
                  <c:v>0.45892854975835007</c:v>
                </c:pt>
                <c:pt idx="7">
                  <c:v>0.46020777280289066</c:v>
                </c:pt>
                <c:pt idx="8">
                  <c:v>0.46097967225309894</c:v>
                </c:pt>
                <c:pt idx="9">
                  <c:v>0.46044524319348684</c:v>
                </c:pt>
                <c:pt idx="10">
                  <c:v>0.4613647767101278</c:v>
                </c:pt>
                <c:pt idx="11">
                  <c:v>0.4716212712850716</c:v>
                </c:pt>
                <c:pt idx="12">
                  <c:v>0.48143199183250385</c:v>
                </c:pt>
                <c:pt idx="13">
                  <c:v>0.4908253819893782</c:v>
                </c:pt>
                <c:pt idx="14">
                  <c:v>0.5084623399547834</c:v>
                </c:pt>
                <c:pt idx="15">
                  <c:v>0.5281884520001169</c:v>
                </c:pt>
                <c:pt idx="16">
                  <c:v>0.5460631775195224</c:v>
                </c:pt>
                <c:pt idx="17">
                  <c:v>0.562335475285651</c:v>
                </c:pt>
                <c:pt idx="18">
                  <c:v>0.5772115818885358</c:v>
                </c:pt>
                <c:pt idx="19">
                  <c:v>0.5908637988527535</c:v>
                </c:pt>
                <c:pt idx="20">
                  <c:v>0.6036781237793986</c:v>
                </c:pt>
                <c:pt idx="21">
                  <c:v>0.6270160401864677</c:v>
                </c:pt>
                <c:pt idx="22">
                  <c:v>0.6462982461837758</c:v>
                </c:pt>
              </c:numCache>
            </c:numRef>
          </c:yVal>
          <c:smooth val="1"/>
        </c:ser>
        <c:ser>
          <c:idx val="4"/>
          <c:order val="4"/>
          <c:tx>
            <c:v>HEB 4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sezione'!$B$47:$B$70</c:f>
              <c:numCache>
                <c:ptCount val="24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  <c:pt idx="19">
                  <c:v>650</c:v>
                </c:pt>
                <c:pt idx="20">
                  <c:v>700</c:v>
                </c:pt>
                <c:pt idx="21">
                  <c:v>800</c:v>
                </c:pt>
                <c:pt idx="22">
                  <c:v>900</c:v>
                </c:pt>
                <c:pt idx="23">
                  <c:v>1000</c:v>
                </c:pt>
              </c:numCache>
            </c:numRef>
          </c:xVal>
          <c:yVal>
            <c:numRef>
              <c:f>'fattori di sezione'!$E$47:$E$70</c:f>
              <c:numCache>
                <c:ptCount val="24"/>
                <c:pt idx="0">
                  <c:v>0.6344750211962715</c:v>
                </c:pt>
                <c:pt idx="1">
                  <c:v>0.6293722581041021</c:v>
                </c:pt>
                <c:pt idx="2">
                  <c:v>0.6257773920748019</c:v>
                </c:pt>
                <c:pt idx="3">
                  <c:v>0.62728166927459</c:v>
                </c:pt>
                <c:pt idx="4">
                  <c:v>0.6247301876559191</c:v>
                </c:pt>
                <c:pt idx="5">
                  <c:v>0.6254901108505913</c:v>
                </c:pt>
                <c:pt idx="6">
                  <c:v>0.6235742551731157</c:v>
                </c:pt>
                <c:pt idx="7">
                  <c:v>0.6243014131086211</c:v>
                </c:pt>
                <c:pt idx="8">
                  <c:v>0.6245010799438411</c:v>
                </c:pt>
                <c:pt idx="9">
                  <c:v>0.6230697326831408</c:v>
                </c:pt>
                <c:pt idx="10">
                  <c:v>0.6236840543307807</c:v>
                </c:pt>
                <c:pt idx="11">
                  <c:v>0.630278439577396</c:v>
                </c:pt>
                <c:pt idx="12">
                  <c:v>0.6365885913063513</c:v>
                </c:pt>
                <c:pt idx="13">
                  <c:v>0.6426324985331241</c:v>
                </c:pt>
                <c:pt idx="14">
                  <c:v>0.6539862527137149</c:v>
                </c:pt>
                <c:pt idx="15">
                  <c:v>0.6664540585101252</c:v>
                </c:pt>
                <c:pt idx="16">
                  <c:v>0.6777599646094272</c:v>
                </c:pt>
                <c:pt idx="17">
                  <c:v>0.68805915947666</c:v>
                </c:pt>
                <c:pt idx="18">
                  <c:v>0.6974803726881346</c:v>
                </c:pt>
                <c:pt idx="19">
                  <c:v>0.706131283298265</c:v>
                </c:pt>
                <c:pt idx="20">
                  <c:v>0.7143860675852561</c:v>
                </c:pt>
                <c:pt idx="21">
                  <c:v>0.7296861029588421</c:v>
                </c:pt>
                <c:pt idx="22">
                  <c:v>0.7418867575336758</c:v>
                </c:pt>
                <c:pt idx="23">
                  <c:v>0.752291702544741</c:v>
                </c:pt>
              </c:numCache>
            </c:numRef>
          </c:yVal>
          <c:smooth val="1"/>
        </c:ser>
        <c:ser>
          <c:idx val="5"/>
          <c:order val="5"/>
          <c:tx>
            <c:v>HEB 3</c:v>
          </c:tx>
          <c:spPr>
            <a:ln w="254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sezione'!$B$47:$B$70</c:f>
              <c:numCache>
                <c:ptCount val="24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  <c:pt idx="19">
                  <c:v>650</c:v>
                </c:pt>
                <c:pt idx="20">
                  <c:v>700</c:v>
                </c:pt>
                <c:pt idx="21">
                  <c:v>800</c:v>
                </c:pt>
                <c:pt idx="22">
                  <c:v>900</c:v>
                </c:pt>
                <c:pt idx="23">
                  <c:v>1000</c:v>
                </c:pt>
              </c:numCache>
            </c:numRef>
          </c:xVal>
          <c:yVal>
            <c:numRef>
              <c:f>'fattori di sezione'!$H$47:$H$70</c:f>
              <c:numCache>
                <c:ptCount val="24"/>
                <c:pt idx="0">
                  <c:v>0.47585626589720365</c:v>
                </c:pt>
                <c:pt idx="1">
                  <c:v>0.4720291935780766</c:v>
                </c:pt>
                <c:pt idx="2">
                  <c:v>0.4693330440561014</c:v>
                </c:pt>
                <c:pt idx="3">
                  <c:v>0.4704612519559425</c:v>
                </c:pt>
                <c:pt idx="4">
                  <c:v>0.4685476407419394</c:v>
                </c:pt>
                <c:pt idx="5">
                  <c:v>0.4691175831379435</c:v>
                </c:pt>
                <c:pt idx="6">
                  <c:v>0.46768069137983675</c:v>
                </c:pt>
                <c:pt idx="7">
                  <c:v>0.4682260598314658</c:v>
                </c:pt>
                <c:pt idx="8">
                  <c:v>0.4683758099578808</c:v>
                </c:pt>
                <c:pt idx="9">
                  <c:v>0.4673022995123556</c:v>
                </c:pt>
                <c:pt idx="10">
                  <c:v>0.46776304074808545</c:v>
                </c:pt>
                <c:pt idx="11">
                  <c:v>0.4777917203248002</c:v>
                </c:pt>
                <c:pt idx="12">
                  <c:v>0.4873881402189252</c:v>
                </c:pt>
                <c:pt idx="13">
                  <c:v>0.49657965795741404</c:v>
                </c:pt>
                <c:pt idx="14">
                  <c:v>0.5138463414179189</c:v>
                </c:pt>
                <c:pt idx="15">
                  <c:v>0.5331632468081001</c:v>
                </c:pt>
                <c:pt idx="16">
                  <c:v>0.5506799712451595</c:v>
                </c:pt>
                <c:pt idx="17">
                  <c:v>0.5666369548631317</c:v>
                </c:pt>
                <c:pt idx="18">
                  <c:v>0.5812336439067788</c:v>
                </c:pt>
                <c:pt idx="19">
                  <c:v>0.5946368701459074</c:v>
                </c:pt>
                <c:pt idx="20">
                  <c:v>0.6072281574474677</c:v>
                </c:pt>
                <c:pt idx="21">
                  <c:v>0.6301834525553637</c:v>
                </c:pt>
                <c:pt idx="22">
                  <c:v>0.6491509128419664</c:v>
                </c:pt>
                <c:pt idx="23">
                  <c:v>0.6654888137895786</c:v>
                </c:pt>
              </c:numCache>
            </c:numRef>
          </c:yVal>
          <c:smooth val="1"/>
        </c:ser>
        <c:ser>
          <c:idx val="6"/>
          <c:order val="6"/>
          <c:tx>
            <c:v>HEM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sezione'!$B$72:$B$95</c:f>
              <c:numCache>
                <c:ptCount val="24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  <c:pt idx="19">
                  <c:v>650</c:v>
                </c:pt>
                <c:pt idx="20">
                  <c:v>700</c:v>
                </c:pt>
                <c:pt idx="21">
                  <c:v>800</c:v>
                </c:pt>
                <c:pt idx="22">
                  <c:v>900</c:v>
                </c:pt>
                <c:pt idx="23">
                  <c:v>1000</c:v>
                </c:pt>
              </c:numCache>
            </c:numRef>
          </c:xVal>
          <c:yVal>
            <c:numRef>
              <c:f>'fattori di sezione'!$E$72:$E$95</c:f>
              <c:numCache>
                <c:ptCount val="24"/>
                <c:pt idx="0">
                  <c:v>0.6567664943871762</c:v>
                </c:pt>
                <c:pt idx="1">
                  <c:v>0.648430595634134</c:v>
                </c:pt>
                <c:pt idx="2">
                  <c:v>0.6424086087232399</c:v>
                </c:pt>
                <c:pt idx="3">
                  <c:v>0.6418978874157492</c:v>
                </c:pt>
                <c:pt idx="4">
                  <c:v>0.637871394376623</c:v>
                </c:pt>
                <c:pt idx="5">
                  <c:v>0.6373549149809156</c:v>
                </c:pt>
                <c:pt idx="6">
                  <c:v>0.634446479437333</c:v>
                </c:pt>
                <c:pt idx="7">
                  <c:v>0.6386533684615473</c:v>
                </c:pt>
                <c:pt idx="8">
                  <c:v>0.6377967144108891</c:v>
                </c:pt>
                <c:pt idx="9">
                  <c:v>0.6354954880616767</c:v>
                </c:pt>
                <c:pt idx="10">
                  <c:v>0.6387697174541309</c:v>
                </c:pt>
                <c:pt idx="11">
                  <c:v>0.6444952568049512</c:v>
                </c:pt>
                <c:pt idx="12">
                  <c:v>0.6493322089711743</c:v>
                </c:pt>
                <c:pt idx="13">
                  <c:v>0.6544114061438691</c:v>
                </c:pt>
                <c:pt idx="14">
                  <c:v>0.6638897279326027</c:v>
                </c:pt>
                <c:pt idx="15">
                  <c:v>0.6742550973681173</c:v>
                </c:pt>
                <c:pt idx="16">
                  <c:v>0.684176829827923</c:v>
                </c:pt>
                <c:pt idx="17">
                  <c:v>0.6932655323311111</c:v>
                </c:pt>
                <c:pt idx="18">
                  <c:v>0.7020440646232924</c:v>
                </c:pt>
                <c:pt idx="19">
                  <c:v>0.7097452380374683</c:v>
                </c:pt>
                <c:pt idx="20">
                  <c:v>0.7172866863766967</c:v>
                </c:pt>
                <c:pt idx="21">
                  <c:v>0.7320601678214196</c:v>
                </c:pt>
                <c:pt idx="22">
                  <c:v>0.7434327147468257</c:v>
                </c:pt>
                <c:pt idx="23">
                  <c:v>0.7532353761239635</c:v>
                </c:pt>
              </c:numCache>
            </c:numRef>
          </c:yVal>
          <c:smooth val="1"/>
        </c:ser>
        <c:ser>
          <c:idx val="7"/>
          <c:order val="7"/>
          <c:tx>
            <c:v>HEM 3</c:v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'fattori di sezione'!$B$72:$B$95</c:f>
              <c:numCache>
                <c:ptCount val="24"/>
                <c:pt idx="0">
                  <c:v>100</c:v>
                </c:pt>
                <c:pt idx="1">
                  <c:v>120</c:v>
                </c:pt>
                <c:pt idx="2">
                  <c:v>140</c:v>
                </c:pt>
                <c:pt idx="3">
                  <c:v>160</c:v>
                </c:pt>
                <c:pt idx="4">
                  <c:v>180</c:v>
                </c:pt>
                <c:pt idx="5">
                  <c:v>200</c:v>
                </c:pt>
                <c:pt idx="6">
                  <c:v>220</c:v>
                </c:pt>
                <c:pt idx="7">
                  <c:v>240</c:v>
                </c:pt>
                <c:pt idx="8">
                  <c:v>260</c:v>
                </c:pt>
                <c:pt idx="9">
                  <c:v>280</c:v>
                </c:pt>
                <c:pt idx="10">
                  <c:v>300</c:v>
                </c:pt>
                <c:pt idx="11">
                  <c:v>320</c:v>
                </c:pt>
                <c:pt idx="12">
                  <c:v>340</c:v>
                </c:pt>
                <c:pt idx="13">
                  <c:v>360</c:v>
                </c:pt>
                <c:pt idx="14">
                  <c:v>400</c:v>
                </c:pt>
                <c:pt idx="15">
                  <c:v>450</c:v>
                </c:pt>
                <c:pt idx="16">
                  <c:v>500</c:v>
                </c:pt>
                <c:pt idx="17">
                  <c:v>550</c:v>
                </c:pt>
                <c:pt idx="18">
                  <c:v>600</c:v>
                </c:pt>
                <c:pt idx="19">
                  <c:v>650</c:v>
                </c:pt>
                <c:pt idx="20">
                  <c:v>700</c:v>
                </c:pt>
                <c:pt idx="21">
                  <c:v>800</c:v>
                </c:pt>
                <c:pt idx="22">
                  <c:v>900</c:v>
                </c:pt>
                <c:pt idx="23">
                  <c:v>1000</c:v>
                </c:pt>
              </c:numCache>
            </c:numRef>
          </c:xVal>
          <c:yVal>
            <c:numRef>
              <c:f>'fattori di sezione'!$H$72:$H$95</c:f>
              <c:numCache>
                <c:ptCount val="24"/>
                <c:pt idx="0">
                  <c:v>0.5027460333140774</c:v>
                </c:pt>
                <c:pt idx="1">
                  <c:v>0.4948549282471023</c:v>
                </c:pt>
                <c:pt idx="2">
                  <c:v>0.48915426742651924</c:v>
                </c:pt>
                <c:pt idx="3">
                  <c:v>0.4879166022842255</c:v>
                </c:pt>
                <c:pt idx="4">
                  <c:v>0.48418735376256605</c:v>
                </c:pt>
                <c:pt idx="5">
                  <c:v>0.483252670278957</c:v>
                </c:pt>
                <c:pt idx="6">
                  <c:v>0.48060001553943893</c:v>
                </c:pt>
                <c:pt idx="7">
                  <c:v>0.48577109493021164</c:v>
                </c:pt>
                <c:pt idx="8">
                  <c:v>0.4846340625631129</c:v>
                </c:pt>
                <c:pt idx="9">
                  <c:v>0.48246647421404876</c:v>
                </c:pt>
                <c:pt idx="10">
                  <c:v>0.4864477079073766</c:v>
                </c:pt>
                <c:pt idx="11">
                  <c:v>0.495431608337339</c:v>
                </c:pt>
                <c:pt idx="12">
                  <c:v>0.5030904796912233</c:v>
                </c:pt>
                <c:pt idx="13">
                  <c:v>0.5110552801891666</c:v>
                </c:pt>
                <c:pt idx="14">
                  <c:v>0.5259911173268456</c:v>
                </c:pt>
                <c:pt idx="15">
                  <c:v>0.5424103108126956</c:v>
                </c:pt>
                <c:pt idx="16">
                  <c:v>0.5580574864981975</c:v>
                </c:pt>
                <c:pt idx="17">
                  <c:v>0.5724573017540496</c:v>
                </c:pt>
                <c:pt idx="18">
                  <c:v>0.5863016647799928</c:v>
                </c:pt>
                <c:pt idx="19">
                  <c:v>0.5985056195372485</c:v>
                </c:pt>
                <c:pt idx="20">
                  <c:v>0.610396905661738</c:v>
                </c:pt>
                <c:pt idx="21">
                  <c:v>0.632770001818783</c:v>
                </c:pt>
                <c:pt idx="22">
                  <c:v>0.6508103220679721</c:v>
                </c:pt>
                <c:pt idx="23">
                  <c:v>0.6664120617768503</c:v>
                </c:pt>
              </c:numCache>
            </c:numRef>
          </c:yVal>
          <c:smooth val="1"/>
        </c:ser>
        <c:axId val="44795601"/>
        <c:axId val="507226"/>
      </c:scatterChart>
      <c:valAx>
        <c:axId val="4479560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profilato (mm)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crossBetween val="midCat"/>
        <c:dispUnits/>
      </c:valAx>
      <c:valAx>
        <c:axId val="507226"/>
        <c:scaling>
          <c:orientation val="minMax"/>
          <c:max val="0.8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fattore correttivo ombra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crossBetween val="midCat"/>
        <c:dispUnits/>
      </c:valAx>
      <c:spPr>
        <a:gradFill rotWithShape="1">
          <a:gsLst>
            <a:gs pos="0">
              <a:srgbClr val="D9D9D9"/>
            </a:gs>
            <a:gs pos="50000">
              <a:srgbClr val="C6D9F1"/>
            </a:gs>
            <a:gs pos="100000">
              <a:srgbClr val="EBF1D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46525"/>
          <c:w val="0.12925"/>
          <c:h val="0.3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24575"/>
    <xdr:graphicFrame>
      <xdr:nvGraphicFramePr>
        <xdr:cNvPr id="1" name="Chart 1"/>
        <xdr:cNvGraphicFramePr/>
      </xdr:nvGraphicFramePr>
      <xdr:xfrm>
        <a:off x="0" y="0"/>
        <a:ext cx="93535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3" max="3" width="9.140625" style="5" customWidth="1"/>
    <col min="4" max="4" width="12.421875" style="0" customWidth="1"/>
    <col min="5" max="5" width="10.57421875" style="0" customWidth="1"/>
    <col min="6" max="6" width="9.140625" style="5" customWidth="1"/>
  </cols>
  <sheetData>
    <row r="1" spans="4:14" ht="12">
      <c r="D1" s="10" t="s">
        <v>14</v>
      </c>
      <c r="G1" s="10" t="s">
        <v>15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</row>
    <row r="2" spans="3:14" ht="14.25">
      <c r="C2" s="6" t="s">
        <v>8</v>
      </c>
      <c r="D2" s="7" t="s">
        <v>17</v>
      </c>
      <c r="E2" s="4" t="s">
        <v>13</v>
      </c>
      <c r="F2" s="8" t="s">
        <v>8</v>
      </c>
      <c r="G2" s="9" t="s">
        <v>12</v>
      </c>
      <c r="H2" s="9" t="s">
        <v>13</v>
      </c>
      <c r="I2" s="10" t="s">
        <v>6</v>
      </c>
      <c r="J2" s="10" t="s">
        <v>6</v>
      </c>
      <c r="K2" s="10" t="s">
        <v>6</v>
      </c>
      <c r="L2" s="10" t="s">
        <v>6</v>
      </c>
      <c r="M2" s="10" t="s">
        <v>6</v>
      </c>
      <c r="N2" s="10" t="s">
        <v>16</v>
      </c>
    </row>
    <row r="3" spans="1:14" ht="12.75">
      <c r="A3" s="11" t="s">
        <v>7</v>
      </c>
      <c r="B3">
        <v>100</v>
      </c>
      <c r="C3" s="3">
        <f>4*J3+2*I3-2*K3-4*(2-PI()/2)*M3</f>
        <v>399.78229715025714</v>
      </c>
      <c r="D3" s="12">
        <f>C3/N3*10</f>
        <v>387.38594685102436</v>
      </c>
      <c r="E3" s="1">
        <f>0.9*2*(I3+J3)/C3</f>
        <v>0.6978798260672823</v>
      </c>
      <c r="F3" s="3">
        <f>3*J3+2*I3-2*K3-4*(2-PI()/2)*M3</f>
        <v>344.78229715025714</v>
      </c>
      <c r="G3" s="13">
        <f>F3/N3*10</f>
        <v>334.0913732076135</v>
      </c>
      <c r="H3" s="1">
        <f>0.9*(2*I3+J3)/C3</f>
        <v>0.5740624375714741</v>
      </c>
      <c r="I3">
        <v>100</v>
      </c>
      <c r="J3">
        <v>55</v>
      </c>
      <c r="K3">
        <v>4.1</v>
      </c>
      <c r="L3">
        <v>5.7</v>
      </c>
      <c r="M3">
        <v>7</v>
      </c>
      <c r="N3">
        <v>10.32</v>
      </c>
    </row>
    <row r="4" spans="2:14" ht="12.75">
      <c r="B4">
        <v>120</v>
      </c>
      <c r="C4" s="3">
        <f aca="true" t="shared" si="0" ref="C4:C19">4*J4+2*I4-2*K4-4*(2-PI()/2)*M4</f>
        <v>475.1822971502571</v>
      </c>
      <c r="D4" s="12">
        <f aca="true" t="shared" si="1" ref="D4:D19">C4/N4*10</f>
        <v>359.71407808497884</v>
      </c>
      <c r="E4" s="1">
        <f aca="true" t="shared" si="2" ref="E4:E19">0.9*2*(I4+J4)/C4</f>
        <v>0.6969956624778709</v>
      </c>
      <c r="F4" s="3">
        <f aca="true" t="shared" si="3" ref="F4:F19">3*J4+2*I4-2*K4-4*(2-PI()/2)*M4</f>
        <v>411.1822971502571</v>
      </c>
      <c r="G4" s="13">
        <f aca="true" t="shared" si="4" ref="G4:G19">F4/N4*10</f>
        <v>311.26593274054284</v>
      </c>
      <c r="H4" s="1">
        <f aca="true" t="shared" si="5" ref="H4:H19">0.9*(2*I4+J4)/C4</f>
        <v>0.5757790255251978</v>
      </c>
      <c r="I4">
        <v>120</v>
      </c>
      <c r="J4">
        <v>64</v>
      </c>
      <c r="K4">
        <v>4.4</v>
      </c>
      <c r="L4">
        <v>6.3</v>
      </c>
      <c r="M4">
        <v>7</v>
      </c>
      <c r="N4">
        <v>13.21</v>
      </c>
    </row>
    <row r="5" spans="2:14" ht="12.75">
      <c r="B5">
        <v>140</v>
      </c>
      <c r="C5" s="3">
        <f t="shared" si="0"/>
        <v>550.5822971502571</v>
      </c>
      <c r="D5" s="12">
        <f t="shared" si="1"/>
        <v>335.10791062097206</v>
      </c>
      <c r="E5" s="1">
        <f t="shared" si="2"/>
        <v>0.6963536640833331</v>
      </c>
      <c r="F5" s="3">
        <f t="shared" si="3"/>
        <v>477.58229715025715</v>
      </c>
      <c r="G5" s="13">
        <f t="shared" si="4"/>
        <v>290.67699157045473</v>
      </c>
      <c r="H5" s="1">
        <f t="shared" si="5"/>
        <v>0.577025454040884</v>
      </c>
      <c r="I5">
        <v>140</v>
      </c>
      <c r="J5">
        <v>73</v>
      </c>
      <c r="K5">
        <v>4.7</v>
      </c>
      <c r="L5">
        <v>6.9</v>
      </c>
      <c r="M5">
        <v>7</v>
      </c>
      <c r="N5">
        <v>16.43</v>
      </c>
    </row>
    <row r="6" spans="2:14" ht="12.75">
      <c r="B6">
        <v>160</v>
      </c>
      <c r="C6" s="3">
        <f t="shared" si="0"/>
        <v>622.5486677646163</v>
      </c>
      <c r="D6" s="12">
        <f t="shared" si="1"/>
        <v>309.8798744472953</v>
      </c>
      <c r="E6" s="1">
        <f t="shared" si="2"/>
        <v>0.6997043324566217</v>
      </c>
      <c r="F6" s="3">
        <f t="shared" si="3"/>
        <v>540.5486677646163</v>
      </c>
      <c r="G6" s="13">
        <f t="shared" si="4"/>
        <v>269.0635479166831</v>
      </c>
      <c r="H6" s="1">
        <f t="shared" si="5"/>
        <v>0.5811593835693428</v>
      </c>
      <c r="I6">
        <v>160</v>
      </c>
      <c r="J6">
        <v>82</v>
      </c>
      <c r="K6">
        <v>5</v>
      </c>
      <c r="L6">
        <v>7.4</v>
      </c>
      <c r="M6">
        <v>9</v>
      </c>
      <c r="N6">
        <v>20.09</v>
      </c>
    </row>
    <row r="7" spans="2:14" ht="12.75">
      <c r="B7">
        <v>180</v>
      </c>
      <c r="C7" s="3">
        <f t="shared" si="0"/>
        <v>697.9486677646163</v>
      </c>
      <c r="D7" s="12">
        <f t="shared" si="1"/>
        <v>291.41906796017383</v>
      </c>
      <c r="E7" s="1">
        <f t="shared" si="2"/>
        <v>0.6989052670052677</v>
      </c>
      <c r="F7" s="3">
        <f t="shared" si="3"/>
        <v>606.9486677646163</v>
      </c>
      <c r="G7" s="13">
        <f t="shared" si="4"/>
        <v>253.42324332551829</v>
      </c>
      <c r="H7" s="1">
        <f t="shared" si="5"/>
        <v>0.5815613937626859</v>
      </c>
      <c r="I7">
        <v>180</v>
      </c>
      <c r="J7">
        <v>91</v>
      </c>
      <c r="K7">
        <v>5.3</v>
      </c>
      <c r="L7">
        <v>8</v>
      </c>
      <c r="M7">
        <v>9</v>
      </c>
      <c r="N7">
        <v>23.95</v>
      </c>
    </row>
    <row r="8" spans="2:14" ht="12.75">
      <c r="B8">
        <v>200</v>
      </c>
      <c r="C8" s="3">
        <f t="shared" si="0"/>
        <v>768.198223686155</v>
      </c>
      <c r="D8" s="12">
        <f t="shared" si="1"/>
        <v>269.7325223617117</v>
      </c>
      <c r="E8" s="1">
        <f t="shared" si="2"/>
        <v>0.7029435676235244</v>
      </c>
      <c r="F8" s="3">
        <f t="shared" si="3"/>
        <v>668.198223686155</v>
      </c>
      <c r="G8" s="13">
        <f t="shared" si="4"/>
        <v>234.6201628111499</v>
      </c>
      <c r="H8" s="1">
        <f t="shared" si="5"/>
        <v>0.585786306352937</v>
      </c>
      <c r="I8">
        <v>200</v>
      </c>
      <c r="J8">
        <v>100</v>
      </c>
      <c r="K8">
        <v>5.6</v>
      </c>
      <c r="L8">
        <v>8.5</v>
      </c>
      <c r="M8">
        <v>12</v>
      </c>
      <c r="N8">
        <v>28.48</v>
      </c>
    </row>
    <row r="9" spans="2:14" ht="12.75">
      <c r="B9">
        <v>220</v>
      </c>
      <c r="C9" s="3">
        <f t="shared" si="0"/>
        <v>847.598223686155</v>
      </c>
      <c r="D9" s="12">
        <f t="shared" si="1"/>
        <v>254.00006703211122</v>
      </c>
      <c r="E9" s="1">
        <f t="shared" si="2"/>
        <v>0.7008037338926086</v>
      </c>
      <c r="F9" s="3">
        <f t="shared" si="3"/>
        <v>737.598223686155</v>
      </c>
      <c r="G9" s="13">
        <f t="shared" si="4"/>
        <v>221.03632714598598</v>
      </c>
      <c r="H9" s="1">
        <f t="shared" si="5"/>
        <v>0.5840031115771739</v>
      </c>
      <c r="I9">
        <v>220</v>
      </c>
      <c r="J9">
        <v>110</v>
      </c>
      <c r="K9">
        <v>5.9</v>
      </c>
      <c r="L9">
        <v>9.2</v>
      </c>
      <c r="M9">
        <v>12</v>
      </c>
      <c r="N9">
        <v>33.37</v>
      </c>
    </row>
    <row r="10" spans="2:14" ht="12.75">
      <c r="B10">
        <v>240</v>
      </c>
      <c r="C10" s="3">
        <f t="shared" si="0"/>
        <v>921.8477796076938</v>
      </c>
      <c r="D10" s="12">
        <f t="shared" si="1"/>
        <v>235.6461604314146</v>
      </c>
      <c r="E10" s="1">
        <f t="shared" si="2"/>
        <v>0.7029360099731066</v>
      </c>
      <c r="F10" s="3">
        <f t="shared" si="3"/>
        <v>801.8477796076938</v>
      </c>
      <c r="G10" s="13">
        <f t="shared" si="4"/>
        <v>204.97131380564775</v>
      </c>
      <c r="H10" s="1">
        <f t="shared" si="5"/>
        <v>0.5857800083109221</v>
      </c>
      <c r="I10">
        <v>240</v>
      </c>
      <c r="J10">
        <v>120</v>
      </c>
      <c r="K10">
        <v>6.2</v>
      </c>
      <c r="L10">
        <v>9.8</v>
      </c>
      <c r="M10">
        <v>15</v>
      </c>
      <c r="N10">
        <v>39.12</v>
      </c>
    </row>
    <row r="11" spans="2:14" ht="12.75">
      <c r="B11">
        <v>270</v>
      </c>
      <c r="C11" s="3">
        <f t="shared" si="0"/>
        <v>1041.0477796076937</v>
      </c>
      <c r="D11" s="12">
        <f t="shared" si="1"/>
        <v>226.56099665020534</v>
      </c>
      <c r="E11" s="1">
        <f t="shared" si="2"/>
        <v>0.7002560442275905</v>
      </c>
      <c r="F11" s="3">
        <f t="shared" si="3"/>
        <v>906.0477796076938</v>
      </c>
      <c r="G11" s="13">
        <f t="shared" si="4"/>
        <v>197.18123604084738</v>
      </c>
      <c r="H11" s="1">
        <f t="shared" si="5"/>
        <v>0.5835467035229921</v>
      </c>
      <c r="I11">
        <v>270</v>
      </c>
      <c r="J11">
        <v>135</v>
      </c>
      <c r="K11">
        <v>6.6</v>
      </c>
      <c r="L11">
        <v>10.2</v>
      </c>
      <c r="M11">
        <v>15</v>
      </c>
      <c r="N11">
        <v>45.95</v>
      </c>
    </row>
    <row r="12" spans="2:14" ht="12.75">
      <c r="B12">
        <v>300</v>
      </c>
      <c r="C12" s="3">
        <f t="shared" si="0"/>
        <v>1160.0477796076937</v>
      </c>
      <c r="D12" s="12">
        <f t="shared" si="1"/>
        <v>215.5821928280419</v>
      </c>
      <c r="E12" s="1">
        <f t="shared" si="2"/>
        <v>0.6982471017477632</v>
      </c>
      <c r="F12" s="3">
        <f t="shared" si="3"/>
        <v>1010.0477796076938</v>
      </c>
      <c r="G12" s="13">
        <f t="shared" si="4"/>
        <v>187.70633332237384</v>
      </c>
      <c r="H12" s="1">
        <f t="shared" si="5"/>
        <v>0.5818725847898026</v>
      </c>
      <c r="I12">
        <v>300</v>
      </c>
      <c r="J12">
        <v>150</v>
      </c>
      <c r="K12">
        <v>7.1</v>
      </c>
      <c r="L12">
        <v>10.7</v>
      </c>
      <c r="M12">
        <v>15</v>
      </c>
      <c r="N12">
        <v>53.81</v>
      </c>
    </row>
    <row r="13" spans="2:14" ht="12.75">
      <c r="B13">
        <v>330</v>
      </c>
      <c r="C13" s="3">
        <f t="shared" si="0"/>
        <v>1254.0973355292326</v>
      </c>
      <c r="D13" s="12">
        <f t="shared" si="1"/>
        <v>200.30304033368992</v>
      </c>
      <c r="E13" s="1">
        <f t="shared" si="2"/>
        <v>0.7032946925350044</v>
      </c>
      <c r="F13" s="3">
        <f t="shared" si="3"/>
        <v>1094.0973355292326</v>
      </c>
      <c r="G13" s="13">
        <f t="shared" si="4"/>
        <v>174.74801717445018</v>
      </c>
      <c r="H13" s="1">
        <f t="shared" si="5"/>
        <v>0.5884710692639833</v>
      </c>
      <c r="I13">
        <v>330</v>
      </c>
      <c r="J13">
        <v>160</v>
      </c>
      <c r="K13">
        <v>7.5</v>
      </c>
      <c r="L13">
        <v>11.5</v>
      </c>
      <c r="M13">
        <v>18</v>
      </c>
      <c r="N13">
        <v>62.61</v>
      </c>
    </row>
    <row r="14" spans="2:14" ht="12.75">
      <c r="B14">
        <v>360</v>
      </c>
      <c r="C14" s="3">
        <f t="shared" si="0"/>
        <v>1353.0973355292326</v>
      </c>
      <c r="D14" s="12">
        <f t="shared" si="1"/>
        <v>186.04390698875739</v>
      </c>
      <c r="E14" s="1">
        <f t="shared" si="2"/>
        <v>0.7050490566717915</v>
      </c>
      <c r="F14" s="3">
        <f t="shared" si="3"/>
        <v>1183.0973355292326</v>
      </c>
      <c r="G14" s="13">
        <f t="shared" si="4"/>
        <v>162.66978351838756</v>
      </c>
      <c r="H14" s="1">
        <f t="shared" si="5"/>
        <v>0.5919751513565041</v>
      </c>
      <c r="I14">
        <v>360</v>
      </c>
      <c r="J14">
        <v>170</v>
      </c>
      <c r="K14">
        <v>8</v>
      </c>
      <c r="L14">
        <v>12.7</v>
      </c>
      <c r="M14">
        <v>18</v>
      </c>
      <c r="N14">
        <v>72.73</v>
      </c>
    </row>
    <row r="15" spans="2:14" ht="12.75">
      <c r="B15">
        <v>400</v>
      </c>
      <c r="C15" s="3">
        <f t="shared" si="0"/>
        <v>1466.7468914507713</v>
      </c>
      <c r="D15" s="12">
        <f t="shared" si="1"/>
        <v>173.66172051276007</v>
      </c>
      <c r="E15" s="1">
        <f t="shared" si="2"/>
        <v>0.7117792484069089</v>
      </c>
      <c r="F15" s="3">
        <f t="shared" si="3"/>
        <v>1286.7468914507713</v>
      </c>
      <c r="G15" s="13">
        <f t="shared" si="4"/>
        <v>152.34985690868712</v>
      </c>
      <c r="H15" s="1">
        <f t="shared" si="5"/>
        <v>0.6013307443437679</v>
      </c>
      <c r="I15">
        <v>400</v>
      </c>
      <c r="J15">
        <v>180</v>
      </c>
      <c r="K15">
        <v>8.6</v>
      </c>
      <c r="L15">
        <v>13.5</v>
      </c>
      <c r="M15">
        <v>21</v>
      </c>
      <c r="N15">
        <v>84.46</v>
      </c>
    </row>
    <row r="16" spans="2:14" ht="12.75">
      <c r="B16">
        <v>450</v>
      </c>
      <c r="C16" s="3">
        <f t="shared" si="0"/>
        <v>1605.1468914507714</v>
      </c>
      <c r="D16" s="12">
        <f t="shared" si="1"/>
        <v>162.43137942225982</v>
      </c>
      <c r="E16" s="1">
        <f t="shared" si="2"/>
        <v>0.7176913254081027</v>
      </c>
      <c r="F16" s="3">
        <f t="shared" si="3"/>
        <v>1415.1468914507714</v>
      </c>
      <c r="G16" s="13">
        <f t="shared" si="4"/>
        <v>143.2045022718854</v>
      </c>
      <c r="H16" s="1">
        <f t="shared" si="5"/>
        <v>0.6111590192928374</v>
      </c>
      <c r="I16">
        <v>450</v>
      </c>
      <c r="J16">
        <v>190</v>
      </c>
      <c r="K16">
        <v>9.4</v>
      </c>
      <c r="L16">
        <v>14.6</v>
      </c>
      <c r="M16">
        <v>21</v>
      </c>
      <c r="N16">
        <v>98.82</v>
      </c>
    </row>
    <row r="17" spans="2:14" ht="12.75">
      <c r="B17">
        <v>500</v>
      </c>
      <c r="C17" s="3">
        <f t="shared" si="0"/>
        <v>1743.5468914507712</v>
      </c>
      <c r="D17" s="12">
        <f t="shared" si="1"/>
        <v>150.9303057003784</v>
      </c>
      <c r="E17" s="1">
        <f t="shared" si="2"/>
        <v>0.7226648197293843</v>
      </c>
      <c r="F17" s="3">
        <f t="shared" si="3"/>
        <v>1543.5468914507712</v>
      </c>
      <c r="G17" s="13">
        <f t="shared" si="4"/>
        <v>133.61728630979667</v>
      </c>
      <c r="H17" s="1">
        <f t="shared" si="5"/>
        <v>0.6194269883394723</v>
      </c>
      <c r="I17">
        <v>500</v>
      </c>
      <c r="J17">
        <v>200</v>
      </c>
      <c r="K17">
        <v>10.2</v>
      </c>
      <c r="L17">
        <v>16</v>
      </c>
      <c r="M17">
        <v>21</v>
      </c>
      <c r="N17">
        <v>115.52</v>
      </c>
    </row>
    <row r="18" spans="2:14" ht="12.75">
      <c r="B18">
        <v>550</v>
      </c>
      <c r="C18" s="3">
        <f t="shared" si="0"/>
        <v>1876.59644737231</v>
      </c>
      <c r="D18" s="12">
        <f t="shared" si="1"/>
        <v>139.6069370162409</v>
      </c>
      <c r="E18" s="1">
        <f t="shared" si="2"/>
        <v>0.7289793188703579</v>
      </c>
      <c r="F18" s="3">
        <f t="shared" si="3"/>
        <v>1666.59644737231</v>
      </c>
      <c r="G18" s="13">
        <f t="shared" si="4"/>
        <v>123.98426181909761</v>
      </c>
      <c r="H18" s="1">
        <f t="shared" si="5"/>
        <v>0.6282650708685321</v>
      </c>
      <c r="I18">
        <v>550</v>
      </c>
      <c r="J18">
        <v>210</v>
      </c>
      <c r="K18">
        <v>11.1</v>
      </c>
      <c r="L18">
        <v>17.2</v>
      </c>
      <c r="M18">
        <v>24</v>
      </c>
      <c r="N18">
        <v>134.42</v>
      </c>
    </row>
    <row r="19" spans="2:14" ht="12.75">
      <c r="B19">
        <v>600</v>
      </c>
      <c r="C19" s="3">
        <f t="shared" si="0"/>
        <v>2014.79644737231</v>
      </c>
      <c r="D19" s="12">
        <f t="shared" si="1"/>
        <v>129.17017870062253</v>
      </c>
      <c r="E19" s="1">
        <f t="shared" si="2"/>
        <v>0.7325802077549788</v>
      </c>
      <c r="F19" s="3">
        <f t="shared" si="3"/>
        <v>1794.79644737231</v>
      </c>
      <c r="G19" s="13">
        <f t="shared" si="4"/>
        <v>115.06580634519233</v>
      </c>
      <c r="H19" s="1">
        <f t="shared" si="5"/>
        <v>0.6343072530561401</v>
      </c>
      <c r="I19">
        <v>600</v>
      </c>
      <c r="J19">
        <v>220</v>
      </c>
      <c r="K19">
        <v>12</v>
      </c>
      <c r="L19">
        <v>19</v>
      </c>
      <c r="M19">
        <v>24</v>
      </c>
      <c r="N19">
        <v>155.98</v>
      </c>
    </row>
    <row r="23" spans="1:14" ht="12.75">
      <c r="A23" s="11" t="s">
        <v>9</v>
      </c>
      <c r="B23">
        <v>100</v>
      </c>
      <c r="C23" s="3">
        <f>4*J23+2*I23-2*K23-4*(2-PI()/2)*M23</f>
        <v>561.398223686155</v>
      </c>
      <c r="D23" s="12">
        <f>C23/N23*10</f>
        <v>264.31178139649484</v>
      </c>
      <c r="E23" s="1">
        <f aca="true" t="shared" si="6" ref="E23:E45">0.9*2*(I23+J23)/C23</f>
        <v>0.6284309160857443</v>
      </c>
      <c r="F23" s="3">
        <f>3*J23+2*I23-2*K23-4*(2-PI()/2)*M23</f>
        <v>461.398223686155</v>
      </c>
      <c r="G23" s="13">
        <f>F23/N23*10</f>
        <v>217.23080211212573</v>
      </c>
      <c r="H23" s="1">
        <f aca="true" t="shared" si="7" ref="H23:H45">0.9*(2*I23+J23)/C23</f>
        <v>0.4681169068801973</v>
      </c>
      <c r="I23">
        <v>96</v>
      </c>
      <c r="J23">
        <v>100</v>
      </c>
      <c r="K23">
        <v>5</v>
      </c>
      <c r="L23">
        <v>8</v>
      </c>
      <c r="M23">
        <v>12</v>
      </c>
      <c r="N23">
        <v>21.24</v>
      </c>
    </row>
    <row r="24" spans="2:14" ht="12.75">
      <c r="B24">
        <v>120</v>
      </c>
      <c r="C24" s="3">
        <f aca="true" t="shared" si="8" ref="C24:C45">4*J24+2*I24-2*K24-4*(2-PI()/2)*M24</f>
        <v>677.398223686155</v>
      </c>
      <c r="D24" s="12">
        <f aca="true" t="shared" si="9" ref="D24:D45">C24/N24*10</f>
        <v>267.32368732681726</v>
      </c>
      <c r="E24" s="1">
        <f t="shared" si="6"/>
        <v>0.6217908244695161</v>
      </c>
      <c r="F24" s="3">
        <f aca="true" t="shared" si="10" ref="F24:F45">3*J24+2*I24-2*K24-4*(2-PI()/2)*M24</f>
        <v>557.398223686155</v>
      </c>
      <c r="G24" s="13">
        <f aca="true" t="shared" si="11" ref="G24:G45">F24/N24*10</f>
        <v>219.96772836864838</v>
      </c>
      <c r="H24" s="1">
        <f t="shared" si="7"/>
        <v>0.4623572797337427</v>
      </c>
      <c r="I24">
        <v>114</v>
      </c>
      <c r="J24">
        <v>120</v>
      </c>
      <c r="K24">
        <v>5</v>
      </c>
      <c r="L24">
        <v>8</v>
      </c>
      <c r="M24">
        <v>12</v>
      </c>
      <c r="N24">
        <v>25.34</v>
      </c>
    </row>
    <row r="25" spans="2:14" ht="12.75">
      <c r="B25">
        <v>140</v>
      </c>
      <c r="C25" s="3">
        <f t="shared" si="8"/>
        <v>794.398223686155</v>
      </c>
      <c r="D25" s="12">
        <f t="shared" si="9"/>
        <v>252.83202536160246</v>
      </c>
      <c r="E25" s="1">
        <f t="shared" si="6"/>
        <v>0.6185814435986688</v>
      </c>
      <c r="F25" s="3">
        <f t="shared" si="10"/>
        <v>654.398223686155</v>
      </c>
      <c r="G25" s="13">
        <f t="shared" si="11"/>
        <v>208.27441874161522</v>
      </c>
      <c r="H25" s="1">
        <f t="shared" si="7"/>
        <v>0.4599708170349076</v>
      </c>
      <c r="I25">
        <v>133</v>
      </c>
      <c r="J25">
        <v>140</v>
      </c>
      <c r="K25">
        <v>5.5</v>
      </c>
      <c r="L25">
        <v>8.5</v>
      </c>
      <c r="M25">
        <v>12</v>
      </c>
      <c r="N25">
        <v>31.42</v>
      </c>
    </row>
    <row r="26" spans="2:14" ht="12.75">
      <c r="B26">
        <v>160</v>
      </c>
      <c r="C26" s="3">
        <f t="shared" si="8"/>
        <v>906.2477796076938</v>
      </c>
      <c r="D26" s="12">
        <f t="shared" si="9"/>
        <v>233.74974970536334</v>
      </c>
      <c r="E26" s="1">
        <f t="shared" si="6"/>
        <v>0.6196980700389814</v>
      </c>
      <c r="F26" s="3">
        <f t="shared" si="10"/>
        <v>746.2477796076938</v>
      </c>
      <c r="G26" s="13">
        <f t="shared" si="11"/>
        <v>192.4807272653324</v>
      </c>
      <c r="H26" s="1">
        <f t="shared" si="7"/>
        <v>0.46080112900334513</v>
      </c>
      <c r="I26">
        <v>152</v>
      </c>
      <c r="J26">
        <v>160</v>
      </c>
      <c r="K26">
        <v>6</v>
      </c>
      <c r="L26">
        <v>9</v>
      </c>
      <c r="M26">
        <v>15</v>
      </c>
      <c r="N26">
        <v>38.77</v>
      </c>
    </row>
    <row r="27" spans="2:14" ht="12.75">
      <c r="B27">
        <v>180</v>
      </c>
      <c r="C27" s="3">
        <f t="shared" si="8"/>
        <v>1024.2477796076937</v>
      </c>
      <c r="D27" s="12">
        <f t="shared" si="9"/>
        <v>226.35310046578866</v>
      </c>
      <c r="E27" s="1">
        <f t="shared" si="6"/>
        <v>0.6168429286143939</v>
      </c>
      <c r="F27" s="3">
        <f t="shared" si="10"/>
        <v>844.2477796076938</v>
      </c>
      <c r="G27" s="13">
        <f t="shared" si="11"/>
        <v>186.57409494092684</v>
      </c>
      <c r="H27" s="1">
        <f t="shared" si="7"/>
        <v>0.45867807512352365</v>
      </c>
      <c r="I27">
        <v>171</v>
      </c>
      <c r="J27">
        <v>180</v>
      </c>
      <c r="K27">
        <v>6</v>
      </c>
      <c r="L27">
        <v>9.5</v>
      </c>
      <c r="M27">
        <v>15</v>
      </c>
      <c r="N27">
        <v>45.25</v>
      </c>
    </row>
    <row r="28" spans="2:14" ht="12.75">
      <c r="B28">
        <v>200</v>
      </c>
      <c r="C28" s="3">
        <f t="shared" si="8"/>
        <v>1136.0973355292326</v>
      </c>
      <c r="D28" s="12">
        <f t="shared" si="9"/>
        <v>211.05282101601944</v>
      </c>
      <c r="E28" s="1">
        <f t="shared" si="6"/>
        <v>0.6179048027368048</v>
      </c>
      <c r="F28" s="3">
        <f t="shared" si="10"/>
        <v>936.0973355292325</v>
      </c>
      <c r="G28" s="13">
        <f t="shared" si="11"/>
        <v>173.8988176721591</v>
      </c>
      <c r="H28" s="1">
        <f t="shared" si="7"/>
        <v>0.45946767382993176</v>
      </c>
      <c r="I28">
        <v>190</v>
      </c>
      <c r="J28">
        <v>200</v>
      </c>
      <c r="K28">
        <v>6.5</v>
      </c>
      <c r="L28">
        <v>10</v>
      </c>
      <c r="M28">
        <v>18</v>
      </c>
      <c r="N28">
        <v>53.83</v>
      </c>
    </row>
    <row r="29" spans="2:14" ht="12.75">
      <c r="B29">
        <v>220</v>
      </c>
      <c r="C29" s="3">
        <f t="shared" si="8"/>
        <v>1255.0973355292326</v>
      </c>
      <c r="D29" s="12">
        <f t="shared" si="9"/>
        <v>195.0726353014039</v>
      </c>
      <c r="E29" s="1">
        <f t="shared" si="6"/>
        <v>0.6166852387377829</v>
      </c>
      <c r="F29" s="3">
        <f t="shared" si="10"/>
        <v>1035.0973355292326</v>
      </c>
      <c r="G29" s="13">
        <f t="shared" si="11"/>
        <v>160.87928746180177</v>
      </c>
      <c r="H29" s="1">
        <f t="shared" si="7"/>
        <v>0.45892854975835007</v>
      </c>
      <c r="I29">
        <v>210</v>
      </c>
      <c r="J29">
        <v>220</v>
      </c>
      <c r="K29">
        <v>7</v>
      </c>
      <c r="L29">
        <v>11</v>
      </c>
      <c r="M29">
        <v>18</v>
      </c>
      <c r="N29">
        <v>64.34</v>
      </c>
    </row>
    <row r="30" spans="2:14" ht="12.75">
      <c r="B30">
        <v>240</v>
      </c>
      <c r="C30" s="3">
        <f t="shared" si="8"/>
        <v>1368.9468914507713</v>
      </c>
      <c r="D30" s="12">
        <f t="shared" si="9"/>
        <v>178.1555038327396</v>
      </c>
      <c r="E30" s="1">
        <f t="shared" si="6"/>
        <v>0.6179932949067389</v>
      </c>
      <c r="F30" s="3">
        <f t="shared" si="10"/>
        <v>1128.9468914507713</v>
      </c>
      <c r="G30" s="13">
        <f t="shared" si="11"/>
        <v>146.92177140171412</v>
      </c>
      <c r="H30" s="1">
        <f t="shared" si="7"/>
        <v>0.46020777280289066</v>
      </c>
      <c r="I30">
        <v>230</v>
      </c>
      <c r="J30">
        <v>240</v>
      </c>
      <c r="K30">
        <v>7.5</v>
      </c>
      <c r="L30">
        <v>12</v>
      </c>
      <c r="M30">
        <v>21</v>
      </c>
      <c r="N30">
        <v>76.84</v>
      </c>
    </row>
    <row r="31" spans="2:14" ht="12.75">
      <c r="B31">
        <v>260</v>
      </c>
      <c r="C31" s="3">
        <f t="shared" si="8"/>
        <v>1483.79644737231</v>
      </c>
      <c r="D31" s="12">
        <f t="shared" si="9"/>
        <v>170.9049121599067</v>
      </c>
      <c r="E31" s="1">
        <f t="shared" si="6"/>
        <v>0.6186832443396854</v>
      </c>
      <c r="F31" s="3">
        <f t="shared" si="10"/>
        <v>1223.79644737231</v>
      </c>
      <c r="G31" s="13">
        <f t="shared" si="11"/>
        <v>140.95789534350496</v>
      </c>
      <c r="H31" s="1">
        <f t="shared" si="7"/>
        <v>0.46097967225309894</v>
      </c>
      <c r="I31">
        <v>250</v>
      </c>
      <c r="J31">
        <v>260</v>
      </c>
      <c r="K31">
        <v>7.5</v>
      </c>
      <c r="L31">
        <v>12.5</v>
      </c>
      <c r="M31">
        <v>24</v>
      </c>
      <c r="N31">
        <v>86.82</v>
      </c>
    </row>
    <row r="32" spans="2:14" ht="12.75">
      <c r="B32">
        <v>280</v>
      </c>
      <c r="C32" s="3">
        <f t="shared" si="8"/>
        <v>1602.79644737231</v>
      </c>
      <c r="D32" s="12">
        <f t="shared" si="9"/>
        <v>164.7950285186418</v>
      </c>
      <c r="E32" s="1">
        <f t="shared" si="6"/>
        <v>0.6176704481863847</v>
      </c>
      <c r="F32" s="3">
        <f t="shared" si="10"/>
        <v>1322.79644737231</v>
      </c>
      <c r="G32" s="13">
        <f t="shared" si="11"/>
        <v>136.00621502902632</v>
      </c>
      <c r="H32" s="1">
        <f t="shared" si="7"/>
        <v>0.46044524319348684</v>
      </c>
      <c r="I32">
        <v>270</v>
      </c>
      <c r="J32">
        <v>280</v>
      </c>
      <c r="K32">
        <v>8</v>
      </c>
      <c r="L32">
        <v>13</v>
      </c>
      <c r="M32">
        <v>24</v>
      </c>
      <c r="N32">
        <v>97.26</v>
      </c>
    </row>
    <row r="33" spans="2:14" ht="12.75">
      <c r="B33">
        <v>300</v>
      </c>
      <c r="C33" s="3">
        <f t="shared" si="8"/>
        <v>1716.646003293849</v>
      </c>
      <c r="D33" s="12">
        <f t="shared" si="9"/>
        <v>152.5500758281213</v>
      </c>
      <c r="E33" s="1">
        <f t="shared" si="6"/>
        <v>0.6186482233158532</v>
      </c>
      <c r="F33" s="3">
        <f t="shared" si="10"/>
        <v>1416.646003293849</v>
      </c>
      <c r="G33" s="13">
        <f t="shared" si="11"/>
        <v>125.89051837677499</v>
      </c>
      <c r="H33" s="1">
        <f t="shared" si="7"/>
        <v>0.4613647767101278</v>
      </c>
      <c r="I33">
        <v>290</v>
      </c>
      <c r="J33">
        <v>300</v>
      </c>
      <c r="K33">
        <v>8.5</v>
      </c>
      <c r="L33">
        <v>14</v>
      </c>
      <c r="M33">
        <v>27</v>
      </c>
      <c r="N33">
        <v>112.53</v>
      </c>
    </row>
    <row r="34" spans="2:14" ht="12.75">
      <c r="B34">
        <v>320</v>
      </c>
      <c r="C34" s="3">
        <f t="shared" si="8"/>
        <v>1755.646003293849</v>
      </c>
      <c r="D34" s="12">
        <f t="shared" si="9"/>
        <v>141.16314250171658</v>
      </c>
      <c r="E34" s="1">
        <f t="shared" si="6"/>
        <v>0.625410816269334</v>
      </c>
      <c r="F34" s="3">
        <f t="shared" si="10"/>
        <v>1455.646003293849</v>
      </c>
      <c r="G34" s="13">
        <f t="shared" si="11"/>
        <v>117.04156977517479</v>
      </c>
      <c r="H34" s="1">
        <f t="shared" si="7"/>
        <v>0.4716212712850716</v>
      </c>
      <c r="I34">
        <v>310</v>
      </c>
      <c r="J34">
        <v>300</v>
      </c>
      <c r="K34">
        <v>9</v>
      </c>
      <c r="L34">
        <v>15.5</v>
      </c>
      <c r="M34">
        <v>27</v>
      </c>
      <c r="N34">
        <v>124.37</v>
      </c>
    </row>
    <row r="35" spans="2:14" ht="12.75">
      <c r="B35">
        <v>340</v>
      </c>
      <c r="C35" s="3">
        <f t="shared" si="8"/>
        <v>1794.646003293849</v>
      </c>
      <c r="D35" s="12">
        <f t="shared" si="9"/>
        <v>134.46062810323286</v>
      </c>
      <c r="E35" s="1">
        <f t="shared" si="6"/>
        <v>0.6318794892801614</v>
      </c>
      <c r="F35" s="3">
        <f t="shared" si="10"/>
        <v>1494.646003293849</v>
      </c>
      <c r="G35" s="13">
        <f t="shared" si="11"/>
        <v>111.98366698837559</v>
      </c>
      <c r="H35" s="1">
        <f t="shared" si="7"/>
        <v>0.48143199183250385</v>
      </c>
      <c r="I35">
        <v>330</v>
      </c>
      <c r="J35">
        <v>300</v>
      </c>
      <c r="K35">
        <v>9.5</v>
      </c>
      <c r="L35">
        <v>16.5</v>
      </c>
      <c r="M35">
        <v>27</v>
      </c>
      <c r="N35">
        <v>133.47</v>
      </c>
    </row>
    <row r="36" spans="2:14" ht="12.75">
      <c r="B36">
        <v>360</v>
      </c>
      <c r="C36" s="3">
        <f t="shared" si="8"/>
        <v>1833.646003293849</v>
      </c>
      <c r="D36" s="12">
        <f t="shared" si="9"/>
        <v>128.4425611721665</v>
      </c>
      <c r="E36" s="1">
        <f t="shared" si="6"/>
        <v>0.6380729965861917</v>
      </c>
      <c r="F36" s="3">
        <f t="shared" si="10"/>
        <v>1533.646003293849</v>
      </c>
      <c r="G36" s="13">
        <f t="shared" si="11"/>
        <v>107.42827145515895</v>
      </c>
      <c r="H36" s="1">
        <f t="shared" si="7"/>
        <v>0.4908253819893782</v>
      </c>
      <c r="I36">
        <v>350</v>
      </c>
      <c r="J36">
        <v>300</v>
      </c>
      <c r="K36">
        <v>10</v>
      </c>
      <c r="L36">
        <v>17.5</v>
      </c>
      <c r="M36">
        <v>27</v>
      </c>
      <c r="N36">
        <v>142.76</v>
      </c>
    </row>
    <row r="37" spans="2:14" ht="12.75">
      <c r="B37">
        <v>400</v>
      </c>
      <c r="C37" s="3">
        <f t="shared" si="8"/>
        <v>1911.646003293849</v>
      </c>
      <c r="D37" s="12">
        <f t="shared" si="9"/>
        <v>120.24443346923192</v>
      </c>
      <c r="E37" s="1">
        <f t="shared" si="6"/>
        <v>0.6497018788311121</v>
      </c>
      <c r="F37" s="3">
        <f t="shared" si="10"/>
        <v>1611.646003293849</v>
      </c>
      <c r="G37" s="13">
        <f t="shared" si="11"/>
        <v>101.37413531852113</v>
      </c>
      <c r="H37" s="1">
        <f t="shared" si="7"/>
        <v>0.5084623399547834</v>
      </c>
      <c r="I37">
        <v>390</v>
      </c>
      <c r="J37">
        <v>300</v>
      </c>
      <c r="K37">
        <v>11</v>
      </c>
      <c r="L37">
        <v>19</v>
      </c>
      <c r="M37">
        <v>27</v>
      </c>
      <c r="N37">
        <v>158.98</v>
      </c>
    </row>
    <row r="38" spans="2:14" ht="12.75">
      <c r="B38">
        <v>450</v>
      </c>
      <c r="C38" s="3">
        <f t="shared" si="8"/>
        <v>2010.646003293849</v>
      </c>
      <c r="D38" s="12">
        <f t="shared" si="9"/>
        <v>112.93860603796264</v>
      </c>
      <c r="E38" s="1">
        <f t="shared" si="6"/>
        <v>0.6624736516611636</v>
      </c>
      <c r="F38" s="3">
        <f t="shared" si="10"/>
        <v>1710.646003293849</v>
      </c>
      <c r="G38" s="13">
        <f t="shared" si="11"/>
        <v>96.08751352546476</v>
      </c>
      <c r="H38" s="1">
        <f t="shared" si="7"/>
        <v>0.5281884520001169</v>
      </c>
      <c r="I38">
        <v>440</v>
      </c>
      <c r="J38">
        <v>300</v>
      </c>
      <c r="K38">
        <v>11.5</v>
      </c>
      <c r="L38">
        <v>21</v>
      </c>
      <c r="M38">
        <v>27</v>
      </c>
      <c r="N38">
        <v>178.03</v>
      </c>
    </row>
    <row r="39" spans="2:14" ht="12.75">
      <c r="B39">
        <v>500</v>
      </c>
      <c r="C39" s="3">
        <f t="shared" si="8"/>
        <v>2109.646003293849</v>
      </c>
      <c r="D39" s="12">
        <f t="shared" si="9"/>
        <v>106.79588960685679</v>
      </c>
      <c r="E39" s="1">
        <f t="shared" si="6"/>
        <v>0.6740467347506605</v>
      </c>
      <c r="F39" s="3">
        <f t="shared" si="10"/>
        <v>1809.646003293849</v>
      </c>
      <c r="G39" s="13">
        <f t="shared" si="11"/>
        <v>91.60909199624628</v>
      </c>
      <c r="H39" s="1">
        <f t="shared" si="7"/>
        <v>0.5460631775195224</v>
      </c>
      <c r="I39">
        <v>490</v>
      </c>
      <c r="J39">
        <v>300</v>
      </c>
      <c r="K39">
        <v>12</v>
      </c>
      <c r="L39">
        <v>23</v>
      </c>
      <c r="M39">
        <v>27</v>
      </c>
      <c r="N39">
        <v>197.54</v>
      </c>
    </row>
    <row r="40" spans="2:14" ht="12.75">
      <c r="B40">
        <v>550</v>
      </c>
      <c r="C40" s="3">
        <f t="shared" si="8"/>
        <v>2208.646003293849</v>
      </c>
      <c r="D40" s="12">
        <f t="shared" si="9"/>
        <v>104.29949014421274</v>
      </c>
      <c r="E40" s="1">
        <f t="shared" si="6"/>
        <v>0.6845823177390533</v>
      </c>
      <c r="F40" s="3">
        <f t="shared" si="10"/>
        <v>1908.646003293849</v>
      </c>
      <c r="G40" s="13">
        <f t="shared" si="11"/>
        <v>90.13250865573522</v>
      </c>
      <c r="H40" s="1">
        <f t="shared" si="7"/>
        <v>0.562335475285651</v>
      </c>
      <c r="I40">
        <v>540</v>
      </c>
      <c r="J40">
        <v>300</v>
      </c>
      <c r="K40">
        <v>12.5</v>
      </c>
      <c r="L40">
        <v>24</v>
      </c>
      <c r="M40">
        <v>27</v>
      </c>
      <c r="N40">
        <v>211.76</v>
      </c>
    </row>
    <row r="41" spans="2:14" ht="12.75">
      <c r="B41">
        <v>600</v>
      </c>
      <c r="C41" s="3">
        <f t="shared" si="8"/>
        <v>2307.646003293849</v>
      </c>
      <c r="D41" s="12">
        <f t="shared" si="9"/>
        <v>101.90082148255095</v>
      </c>
      <c r="E41" s="1">
        <f t="shared" si="6"/>
        <v>0.6942139295686445</v>
      </c>
      <c r="F41" s="3">
        <f t="shared" si="10"/>
        <v>2007.646003293849</v>
      </c>
      <c r="G41" s="13">
        <f t="shared" si="11"/>
        <v>88.6534488781175</v>
      </c>
      <c r="H41" s="1">
        <f t="shared" si="7"/>
        <v>0.5772115818885358</v>
      </c>
      <c r="I41">
        <v>590</v>
      </c>
      <c r="J41">
        <v>300</v>
      </c>
      <c r="K41">
        <v>13</v>
      </c>
      <c r="L41">
        <v>25</v>
      </c>
      <c r="M41">
        <v>27</v>
      </c>
      <c r="N41">
        <v>226.46</v>
      </c>
    </row>
    <row r="42" spans="2:14" ht="12.75">
      <c r="B42">
        <v>650</v>
      </c>
      <c r="C42" s="3">
        <f t="shared" si="8"/>
        <v>2406.646003293849</v>
      </c>
      <c r="D42" s="12">
        <f t="shared" si="9"/>
        <v>99.59634180159945</v>
      </c>
      <c r="E42" s="1">
        <f t="shared" si="6"/>
        <v>0.703053127748846</v>
      </c>
      <c r="F42" s="3">
        <f t="shared" si="10"/>
        <v>2106.646003293849</v>
      </c>
      <c r="G42" s="13">
        <f t="shared" si="11"/>
        <v>87.18117874912468</v>
      </c>
      <c r="H42" s="1">
        <f t="shared" si="7"/>
        <v>0.5908637988527535</v>
      </c>
      <c r="I42">
        <v>640</v>
      </c>
      <c r="J42">
        <v>300</v>
      </c>
      <c r="K42">
        <v>13.5</v>
      </c>
      <c r="L42">
        <v>26</v>
      </c>
      <c r="M42">
        <v>27</v>
      </c>
      <c r="N42">
        <v>241.64</v>
      </c>
    </row>
    <row r="43" spans="2:14" ht="12.75">
      <c r="B43">
        <v>700</v>
      </c>
      <c r="C43" s="3">
        <f t="shared" si="8"/>
        <v>2504.646003293849</v>
      </c>
      <c r="D43" s="12">
        <f t="shared" si="9"/>
        <v>96.15502162522453</v>
      </c>
      <c r="E43" s="1">
        <f t="shared" si="6"/>
        <v>0.7114777887400054</v>
      </c>
      <c r="F43" s="3">
        <f t="shared" si="10"/>
        <v>2204.646003293849</v>
      </c>
      <c r="G43" s="13">
        <f t="shared" si="11"/>
        <v>84.63782260802553</v>
      </c>
      <c r="H43" s="1">
        <f t="shared" si="7"/>
        <v>0.6036781237793986</v>
      </c>
      <c r="I43">
        <v>690</v>
      </c>
      <c r="J43">
        <v>300</v>
      </c>
      <c r="K43">
        <v>14.5</v>
      </c>
      <c r="L43">
        <v>27</v>
      </c>
      <c r="M43">
        <v>27</v>
      </c>
      <c r="N43">
        <v>260.48</v>
      </c>
    </row>
    <row r="44" spans="2:14" ht="12.75">
      <c r="B44">
        <v>800</v>
      </c>
      <c r="C44" s="3">
        <f t="shared" si="8"/>
        <v>2698.4955592153874</v>
      </c>
      <c r="D44" s="12">
        <f t="shared" si="9"/>
        <v>94.40910888344077</v>
      </c>
      <c r="E44" s="1">
        <f t="shared" si="6"/>
        <v>0.727071791280053</v>
      </c>
      <c r="F44" s="3">
        <f t="shared" si="10"/>
        <v>2398.4955592153874</v>
      </c>
      <c r="G44" s="13">
        <f t="shared" si="11"/>
        <v>83.91335966187552</v>
      </c>
      <c r="H44" s="1">
        <f t="shared" si="7"/>
        <v>0.6270160401864677</v>
      </c>
      <c r="I44">
        <v>790</v>
      </c>
      <c r="J44">
        <v>300</v>
      </c>
      <c r="K44">
        <v>15</v>
      </c>
      <c r="L44">
        <v>28</v>
      </c>
      <c r="M44">
        <v>30</v>
      </c>
      <c r="N44">
        <v>285.83</v>
      </c>
    </row>
    <row r="45" spans="2:14" ht="12.75">
      <c r="B45">
        <v>900</v>
      </c>
      <c r="C45" s="3">
        <f t="shared" si="8"/>
        <v>2896.4955592153874</v>
      </c>
      <c r="D45" s="12">
        <f t="shared" si="9"/>
        <v>90.36581783968388</v>
      </c>
      <c r="E45" s="1">
        <f t="shared" si="6"/>
        <v>0.739514339383359</v>
      </c>
      <c r="F45" s="3">
        <f t="shared" si="10"/>
        <v>2596.4955592153874</v>
      </c>
      <c r="G45" s="13">
        <f t="shared" si="11"/>
        <v>81.00631950879443</v>
      </c>
      <c r="H45" s="1">
        <f t="shared" si="7"/>
        <v>0.6462982461837758</v>
      </c>
      <c r="I45">
        <v>890</v>
      </c>
      <c r="J45">
        <v>300</v>
      </c>
      <c r="K45">
        <v>16</v>
      </c>
      <c r="L45">
        <v>30</v>
      </c>
      <c r="M45">
        <v>30</v>
      </c>
      <c r="N45">
        <v>320.53</v>
      </c>
    </row>
    <row r="46" spans="3:8" ht="12">
      <c r="C46" s="3"/>
      <c r="D46" s="3"/>
      <c r="E46" s="1"/>
      <c r="F46" s="3"/>
      <c r="G46" s="2"/>
      <c r="H46" s="1"/>
    </row>
    <row r="47" spans="1:14" ht="12.75">
      <c r="A47" s="11" t="s">
        <v>10</v>
      </c>
      <c r="B47">
        <v>100</v>
      </c>
      <c r="C47" s="3">
        <f aca="true" t="shared" si="12" ref="C47:C70">4*J47+2*I47-2*K47-4*(2-PI()/2)*M47</f>
        <v>567.398223686155</v>
      </c>
      <c r="D47" s="12">
        <f aca="true" t="shared" si="13" ref="D47:D70">C47/N47*10</f>
        <v>217.8948631667262</v>
      </c>
      <c r="E47" s="1">
        <f aca="true" t="shared" si="14" ref="E47:E70">0.9*2*(I47+J47)/C47</f>
        <v>0.6344750211962715</v>
      </c>
      <c r="F47" s="3">
        <f aca="true" t="shared" si="15" ref="F47:F70">3*J47+2*I47-2*K47-4*(2-PI()/2)*M47</f>
        <v>467.398223686155</v>
      </c>
      <c r="G47" s="13">
        <f aca="true" t="shared" si="16" ref="G47:G70">F47/N47*10</f>
        <v>179.49240540942975</v>
      </c>
      <c r="H47" s="1">
        <f aca="true" t="shared" si="17" ref="H47:H70">0.9*(2*I47+J47)/C47</f>
        <v>0.47585626589720365</v>
      </c>
      <c r="I47">
        <v>100</v>
      </c>
      <c r="J47">
        <v>100</v>
      </c>
      <c r="K47">
        <v>6</v>
      </c>
      <c r="L47">
        <v>10</v>
      </c>
      <c r="M47">
        <v>12</v>
      </c>
      <c r="N47">
        <v>26.04</v>
      </c>
    </row>
    <row r="48" spans="2:14" ht="12.75">
      <c r="B48">
        <v>120</v>
      </c>
      <c r="C48" s="3">
        <f t="shared" si="12"/>
        <v>686.398223686155</v>
      </c>
      <c r="D48" s="12">
        <f t="shared" si="13"/>
        <v>201.82247094564983</v>
      </c>
      <c r="E48" s="1">
        <f t="shared" si="14"/>
        <v>0.6293722581041021</v>
      </c>
      <c r="F48" s="3">
        <f t="shared" si="15"/>
        <v>566.398223686155</v>
      </c>
      <c r="G48" s="13">
        <f t="shared" si="16"/>
        <v>166.53873086920171</v>
      </c>
      <c r="H48" s="1">
        <f t="shared" si="17"/>
        <v>0.4720291935780766</v>
      </c>
      <c r="I48">
        <v>120</v>
      </c>
      <c r="J48">
        <v>120</v>
      </c>
      <c r="K48">
        <v>6.5</v>
      </c>
      <c r="L48">
        <v>11</v>
      </c>
      <c r="M48">
        <v>12</v>
      </c>
      <c r="N48">
        <v>34.01</v>
      </c>
    </row>
    <row r="49" spans="2:14" ht="12.75">
      <c r="B49">
        <v>140</v>
      </c>
      <c r="C49" s="3">
        <f t="shared" si="12"/>
        <v>805.398223686155</v>
      </c>
      <c r="D49" s="12">
        <f t="shared" si="13"/>
        <v>187.47630905171206</v>
      </c>
      <c r="E49" s="1">
        <f t="shared" si="14"/>
        <v>0.6257773920748019</v>
      </c>
      <c r="F49" s="3">
        <f t="shared" si="15"/>
        <v>665.398223686155</v>
      </c>
      <c r="G49" s="13">
        <f t="shared" si="16"/>
        <v>154.88785467554817</v>
      </c>
      <c r="H49" s="1">
        <f t="shared" si="17"/>
        <v>0.4693330440561014</v>
      </c>
      <c r="I49">
        <v>140</v>
      </c>
      <c r="J49">
        <v>140</v>
      </c>
      <c r="K49">
        <v>7</v>
      </c>
      <c r="L49">
        <v>12</v>
      </c>
      <c r="M49">
        <v>12</v>
      </c>
      <c r="N49">
        <v>42.96</v>
      </c>
    </row>
    <row r="50" spans="2:14" ht="12.75">
      <c r="B50">
        <v>160</v>
      </c>
      <c r="C50" s="3">
        <f t="shared" si="12"/>
        <v>918.2477796076938</v>
      </c>
      <c r="D50" s="12">
        <f t="shared" si="13"/>
        <v>169.26226352215554</v>
      </c>
      <c r="E50" s="1">
        <f t="shared" si="14"/>
        <v>0.62728166927459</v>
      </c>
      <c r="F50" s="3">
        <f t="shared" si="15"/>
        <v>758.2477796076938</v>
      </c>
      <c r="G50" s="13">
        <f t="shared" si="16"/>
        <v>139.76917596455186</v>
      </c>
      <c r="H50" s="1">
        <f t="shared" si="17"/>
        <v>0.4704612519559425</v>
      </c>
      <c r="I50">
        <v>160</v>
      </c>
      <c r="J50">
        <v>160</v>
      </c>
      <c r="K50">
        <v>8</v>
      </c>
      <c r="L50">
        <v>13</v>
      </c>
      <c r="M50">
        <v>15</v>
      </c>
      <c r="N50">
        <v>54.25</v>
      </c>
    </row>
    <row r="51" spans="2:14" ht="12.75">
      <c r="B51">
        <v>180</v>
      </c>
      <c r="C51" s="3">
        <f t="shared" si="12"/>
        <v>1037.2477796076937</v>
      </c>
      <c r="D51" s="12">
        <f t="shared" si="13"/>
        <v>158.9651769513707</v>
      </c>
      <c r="E51" s="1">
        <f t="shared" si="14"/>
        <v>0.6247301876559191</v>
      </c>
      <c r="F51" s="3">
        <f t="shared" si="15"/>
        <v>857.2477796076938</v>
      </c>
      <c r="G51" s="13">
        <f t="shared" si="16"/>
        <v>131.37897005481898</v>
      </c>
      <c r="H51" s="1">
        <f t="shared" si="17"/>
        <v>0.4685476407419394</v>
      </c>
      <c r="I51">
        <v>180</v>
      </c>
      <c r="J51">
        <v>180</v>
      </c>
      <c r="K51">
        <v>8.5</v>
      </c>
      <c r="L51">
        <v>14</v>
      </c>
      <c r="M51">
        <v>15</v>
      </c>
      <c r="N51">
        <v>65.25</v>
      </c>
    </row>
    <row r="52" spans="2:14" ht="12.75">
      <c r="B52">
        <v>200</v>
      </c>
      <c r="C52" s="3">
        <f t="shared" si="12"/>
        <v>1151.0973355292326</v>
      </c>
      <c r="D52" s="12">
        <f t="shared" si="13"/>
        <v>147.42537596429722</v>
      </c>
      <c r="E52" s="1">
        <f t="shared" si="14"/>
        <v>0.6254901108505913</v>
      </c>
      <c r="F52" s="3">
        <f t="shared" si="15"/>
        <v>951.0973355292325</v>
      </c>
      <c r="G52" s="13">
        <f t="shared" si="16"/>
        <v>121.81062186593655</v>
      </c>
      <c r="H52" s="1">
        <f t="shared" si="17"/>
        <v>0.4691175831379435</v>
      </c>
      <c r="I52">
        <v>200</v>
      </c>
      <c r="J52">
        <v>200</v>
      </c>
      <c r="K52">
        <v>9</v>
      </c>
      <c r="L52">
        <v>15</v>
      </c>
      <c r="M52">
        <v>18</v>
      </c>
      <c r="N52">
        <v>78.08</v>
      </c>
    </row>
    <row r="53" spans="2:14" ht="12.75">
      <c r="B53">
        <v>220</v>
      </c>
      <c r="C53" s="3">
        <f t="shared" si="12"/>
        <v>1270.0973355292326</v>
      </c>
      <c r="D53" s="12">
        <f t="shared" si="13"/>
        <v>139.50981277781554</v>
      </c>
      <c r="E53" s="1">
        <f t="shared" si="14"/>
        <v>0.6235742551731157</v>
      </c>
      <c r="F53" s="3">
        <f t="shared" si="15"/>
        <v>1050.0973355292326</v>
      </c>
      <c r="G53" s="13">
        <f t="shared" si="16"/>
        <v>115.34461066885243</v>
      </c>
      <c r="H53" s="1">
        <f t="shared" si="17"/>
        <v>0.46768069137983675</v>
      </c>
      <c r="I53">
        <v>220</v>
      </c>
      <c r="J53">
        <v>220</v>
      </c>
      <c r="K53">
        <v>9.5</v>
      </c>
      <c r="L53">
        <v>16</v>
      </c>
      <c r="M53">
        <v>18</v>
      </c>
      <c r="N53">
        <v>91.04</v>
      </c>
    </row>
    <row r="54" spans="2:14" ht="12.75">
      <c r="B54">
        <v>240</v>
      </c>
      <c r="C54" s="3">
        <f t="shared" si="12"/>
        <v>1383.9468914507713</v>
      </c>
      <c r="D54" s="12">
        <f t="shared" si="13"/>
        <v>130.57334573551952</v>
      </c>
      <c r="E54" s="1">
        <f t="shared" si="14"/>
        <v>0.6243014131086211</v>
      </c>
      <c r="F54" s="3">
        <f t="shared" si="15"/>
        <v>1143.9468914507713</v>
      </c>
      <c r="G54" s="13">
        <f t="shared" si="16"/>
        <v>107.92970010857358</v>
      </c>
      <c r="H54" s="1">
        <f t="shared" si="17"/>
        <v>0.4682260598314658</v>
      </c>
      <c r="I54">
        <v>240</v>
      </c>
      <c r="J54">
        <v>240</v>
      </c>
      <c r="K54">
        <v>10</v>
      </c>
      <c r="L54">
        <v>17</v>
      </c>
      <c r="M54">
        <v>21</v>
      </c>
      <c r="N54">
        <v>105.99</v>
      </c>
    </row>
    <row r="55" spans="2:14" ht="12.75">
      <c r="B55">
        <v>260</v>
      </c>
      <c r="C55" s="3">
        <f t="shared" si="12"/>
        <v>1498.79644737231</v>
      </c>
      <c r="D55" s="12">
        <f t="shared" si="13"/>
        <v>126.54478616787488</v>
      </c>
      <c r="E55" s="1">
        <f t="shared" si="14"/>
        <v>0.6245010799438411</v>
      </c>
      <c r="F55" s="3">
        <f t="shared" si="15"/>
        <v>1238.79644737231</v>
      </c>
      <c r="G55" s="13">
        <f t="shared" si="16"/>
        <v>104.5927429392359</v>
      </c>
      <c r="H55" s="1">
        <f t="shared" si="17"/>
        <v>0.4683758099578808</v>
      </c>
      <c r="I55">
        <v>260</v>
      </c>
      <c r="J55">
        <v>260</v>
      </c>
      <c r="K55">
        <v>10</v>
      </c>
      <c r="L55">
        <v>17.5</v>
      </c>
      <c r="M55">
        <v>24</v>
      </c>
      <c r="N55">
        <v>118.44</v>
      </c>
    </row>
    <row r="56" spans="2:14" ht="12.75">
      <c r="B56">
        <v>280</v>
      </c>
      <c r="C56" s="3">
        <f t="shared" si="12"/>
        <v>1617.79644737231</v>
      </c>
      <c r="D56" s="12">
        <f t="shared" si="13"/>
        <v>123.15746402042552</v>
      </c>
      <c r="E56" s="1">
        <f t="shared" si="14"/>
        <v>0.6230697326831408</v>
      </c>
      <c r="F56" s="3">
        <f t="shared" si="15"/>
        <v>1337.79644737231</v>
      </c>
      <c r="G56" s="13">
        <f t="shared" si="16"/>
        <v>101.84199508010884</v>
      </c>
      <c r="H56" s="1">
        <f t="shared" si="17"/>
        <v>0.4673022995123556</v>
      </c>
      <c r="I56">
        <v>280</v>
      </c>
      <c r="J56">
        <v>280</v>
      </c>
      <c r="K56">
        <v>10.5</v>
      </c>
      <c r="L56">
        <v>18</v>
      </c>
      <c r="M56">
        <v>24</v>
      </c>
      <c r="N56">
        <v>131.36</v>
      </c>
    </row>
    <row r="57" spans="2:14" ht="12.75">
      <c r="B57">
        <v>300</v>
      </c>
      <c r="C57" s="3">
        <f t="shared" si="12"/>
        <v>1731.646003293849</v>
      </c>
      <c r="D57" s="12">
        <f t="shared" si="13"/>
        <v>116.15548720779773</v>
      </c>
      <c r="E57" s="1">
        <f t="shared" si="14"/>
        <v>0.6236840543307807</v>
      </c>
      <c r="F57" s="3">
        <f t="shared" si="15"/>
        <v>1431.646003293849</v>
      </c>
      <c r="G57" s="13">
        <f t="shared" si="16"/>
        <v>96.03206354265153</v>
      </c>
      <c r="H57" s="1">
        <f t="shared" si="17"/>
        <v>0.46776304074808545</v>
      </c>
      <c r="I57">
        <v>300</v>
      </c>
      <c r="J57">
        <v>300</v>
      </c>
      <c r="K57">
        <v>11</v>
      </c>
      <c r="L57">
        <v>19</v>
      </c>
      <c r="M57">
        <v>27</v>
      </c>
      <c r="N57">
        <v>149.08</v>
      </c>
    </row>
    <row r="58" spans="2:14" ht="12.75">
      <c r="B58">
        <v>320</v>
      </c>
      <c r="C58" s="3">
        <f t="shared" si="12"/>
        <v>1770.646003293849</v>
      </c>
      <c r="D58" s="12">
        <f t="shared" si="13"/>
        <v>109.74625035910803</v>
      </c>
      <c r="E58" s="1">
        <f t="shared" si="14"/>
        <v>0.630278439577396</v>
      </c>
      <c r="F58" s="3">
        <f t="shared" si="15"/>
        <v>1470.646003293849</v>
      </c>
      <c r="G58" s="13">
        <f t="shared" si="16"/>
        <v>91.15197739518092</v>
      </c>
      <c r="H58" s="1">
        <f t="shared" si="17"/>
        <v>0.4777917203248002</v>
      </c>
      <c r="I58">
        <v>320</v>
      </c>
      <c r="J58">
        <v>300</v>
      </c>
      <c r="K58">
        <v>11.5</v>
      </c>
      <c r="L58">
        <v>20.5</v>
      </c>
      <c r="M58">
        <v>27</v>
      </c>
      <c r="N58">
        <v>161.34</v>
      </c>
    </row>
    <row r="59" spans="2:14" ht="12.75">
      <c r="B59">
        <v>340</v>
      </c>
      <c r="C59" s="3">
        <f t="shared" si="12"/>
        <v>1809.646003293849</v>
      </c>
      <c r="D59" s="12">
        <f t="shared" si="13"/>
        <v>105.88917514885013</v>
      </c>
      <c r="E59" s="1">
        <f t="shared" si="14"/>
        <v>0.6365885913063513</v>
      </c>
      <c r="F59" s="3">
        <f t="shared" si="15"/>
        <v>1509.646003293849</v>
      </c>
      <c r="G59" s="13">
        <f t="shared" si="16"/>
        <v>88.33504992942358</v>
      </c>
      <c r="H59" s="1">
        <f t="shared" si="17"/>
        <v>0.4873881402189252</v>
      </c>
      <c r="I59">
        <v>340</v>
      </c>
      <c r="J59">
        <v>300</v>
      </c>
      <c r="K59">
        <v>12</v>
      </c>
      <c r="L59">
        <v>21.5</v>
      </c>
      <c r="M59">
        <v>27</v>
      </c>
      <c r="N59">
        <v>170.9</v>
      </c>
    </row>
    <row r="60" spans="2:14" ht="12.75">
      <c r="B60">
        <v>360</v>
      </c>
      <c r="C60" s="3">
        <f t="shared" si="12"/>
        <v>1848.646003293849</v>
      </c>
      <c r="D60" s="12">
        <f t="shared" si="13"/>
        <v>102.34435051175602</v>
      </c>
      <c r="E60" s="1">
        <f t="shared" si="14"/>
        <v>0.6426324985331241</v>
      </c>
      <c r="F60" s="3">
        <f t="shared" si="15"/>
        <v>1548.646003293849</v>
      </c>
      <c r="G60" s="13">
        <f t="shared" si="16"/>
        <v>85.73581372384703</v>
      </c>
      <c r="H60" s="1">
        <f t="shared" si="17"/>
        <v>0.49657965795741404</v>
      </c>
      <c r="I60">
        <v>360</v>
      </c>
      <c r="J60">
        <v>300</v>
      </c>
      <c r="K60">
        <v>12.5</v>
      </c>
      <c r="L60">
        <v>22.5</v>
      </c>
      <c r="M60">
        <v>27</v>
      </c>
      <c r="N60">
        <v>180.63</v>
      </c>
    </row>
    <row r="61" spans="2:14" ht="12.75">
      <c r="B61">
        <v>400</v>
      </c>
      <c r="C61" s="3">
        <f t="shared" si="12"/>
        <v>1926.646003293849</v>
      </c>
      <c r="D61" s="12">
        <f t="shared" si="13"/>
        <v>97.41359102507073</v>
      </c>
      <c r="E61" s="1">
        <f t="shared" si="14"/>
        <v>0.6539862527137149</v>
      </c>
      <c r="F61" s="3">
        <f t="shared" si="15"/>
        <v>1626.646003293849</v>
      </c>
      <c r="G61" s="13">
        <f t="shared" si="16"/>
        <v>82.24522213033922</v>
      </c>
      <c r="H61" s="1">
        <f t="shared" si="17"/>
        <v>0.5138463414179189</v>
      </c>
      <c r="I61">
        <v>400</v>
      </c>
      <c r="J61">
        <v>300</v>
      </c>
      <c r="K61">
        <v>13.5</v>
      </c>
      <c r="L61">
        <v>24</v>
      </c>
      <c r="M61">
        <v>27</v>
      </c>
      <c r="N61">
        <v>197.78</v>
      </c>
    </row>
    <row r="62" spans="2:14" ht="12.75">
      <c r="B62">
        <v>450</v>
      </c>
      <c r="C62" s="3">
        <f t="shared" si="12"/>
        <v>2025.646003293849</v>
      </c>
      <c r="D62" s="12">
        <f t="shared" si="13"/>
        <v>92.92806694622668</v>
      </c>
      <c r="E62" s="1">
        <f t="shared" si="14"/>
        <v>0.6664540585101252</v>
      </c>
      <c r="F62" s="3">
        <f t="shared" si="15"/>
        <v>1725.646003293849</v>
      </c>
      <c r="G62" s="13">
        <f t="shared" si="16"/>
        <v>79.16533642049036</v>
      </c>
      <c r="H62" s="1">
        <f t="shared" si="17"/>
        <v>0.5331632468081001</v>
      </c>
      <c r="I62">
        <v>450</v>
      </c>
      <c r="J62">
        <v>300</v>
      </c>
      <c r="K62">
        <v>14</v>
      </c>
      <c r="L62">
        <v>26</v>
      </c>
      <c r="M62">
        <v>27</v>
      </c>
      <c r="N62">
        <v>217.98</v>
      </c>
    </row>
    <row r="63" spans="2:14" ht="12.75">
      <c r="B63">
        <v>500</v>
      </c>
      <c r="C63" s="3">
        <f t="shared" si="12"/>
        <v>2124.646003293849</v>
      </c>
      <c r="D63" s="12">
        <f t="shared" si="13"/>
        <v>89.03142823055018</v>
      </c>
      <c r="E63" s="1">
        <f t="shared" si="14"/>
        <v>0.6777599646094272</v>
      </c>
      <c r="F63" s="3">
        <f t="shared" si="15"/>
        <v>1824.646003293849</v>
      </c>
      <c r="G63" s="13">
        <f t="shared" si="16"/>
        <v>76.4601912208284</v>
      </c>
      <c r="H63" s="1">
        <f t="shared" si="17"/>
        <v>0.5506799712451595</v>
      </c>
      <c r="I63">
        <v>500</v>
      </c>
      <c r="J63">
        <v>300</v>
      </c>
      <c r="K63">
        <v>14.5</v>
      </c>
      <c r="L63">
        <v>28</v>
      </c>
      <c r="M63">
        <v>27</v>
      </c>
      <c r="N63">
        <v>238.64</v>
      </c>
    </row>
    <row r="64" spans="2:14" ht="12.75">
      <c r="B64">
        <v>550</v>
      </c>
      <c r="C64" s="3">
        <f t="shared" si="12"/>
        <v>2223.646003293849</v>
      </c>
      <c r="D64" s="12">
        <f t="shared" si="13"/>
        <v>87.52444317459847</v>
      </c>
      <c r="E64" s="1">
        <f t="shared" si="14"/>
        <v>0.68805915947666</v>
      </c>
      <c r="F64" s="3">
        <f t="shared" si="15"/>
        <v>1923.646003293849</v>
      </c>
      <c r="G64" s="13">
        <f t="shared" si="16"/>
        <v>75.71620889923045</v>
      </c>
      <c r="H64" s="1">
        <f t="shared" si="17"/>
        <v>0.5666369548631317</v>
      </c>
      <c r="I64">
        <v>550</v>
      </c>
      <c r="J64">
        <v>300</v>
      </c>
      <c r="K64">
        <v>15</v>
      </c>
      <c r="L64">
        <v>29</v>
      </c>
      <c r="M64">
        <v>27</v>
      </c>
      <c r="N64">
        <v>254.06</v>
      </c>
    </row>
    <row r="65" spans="2:14" ht="12.75">
      <c r="B65">
        <v>600</v>
      </c>
      <c r="C65" s="3">
        <f t="shared" si="12"/>
        <v>2322.646003293849</v>
      </c>
      <c r="D65" s="12">
        <f t="shared" si="13"/>
        <v>86.03667222158279</v>
      </c>
      <c r="E65" s="1">
        <f t="shared" si="14"/>
        <v>0.6974803726881346</v>
      </c>
      <c r="F65" s="3">
        <f t="shared" si="15"/>
        <v>2022.646003293849</v>
      </c>
      <c r="G65" s="13">
        <f t="shared" si="16"/>
        <v>74.9239147760353</v>
      </c>
      <c r="H65" s="1">
        <f t="shared" si="17"/>
        <v>0.5812336439067788</v>
      </c>
      <c r="I65">
        <v>600</v>
      </c>
      <c r="J65">
        <v>300</v>
      </c>
      <c r="K65">
        <v>15.5</v>
      </c>
      <c r="L65">
        <v>30</v>
      </c>
      <c r="M65">
        <v>27</v>
      </c>
      <c r="N65">
        <v>269.96</v>
      </c>
    </row>
    <row r="66" spans="2:14" ht="12.75">
      <c r="B66">
        <v>650</v>
      </c>
      <c r="C66" s="3">
        <f t="shared" si="12"/>
        <v>2421.646003293849</v>
      </c>
      <c r="D66" s="12">
        <f t="shared" si="13"/>
        <v>84.57239656680342</v>
      </c>
      <c r="E66" s="1">
        <f t="shared" si="14"/>
        <v>0.706131283298265</v>
      </c>
      <c r="F66" s="3">
        <f t="shared" si="15"/>
        <v>2121.646003293849</v>
      </c>
      <c r="G66" s="13">
        <f t="shared" si="16"/>
        <v>74.09534131779874</v>
      </c>
      <c r="H66" s="1">
        <f t="shared" si="17"/>
        <v>0.5946368701459074</v>
      </c>
      <c r="I66">
        <v>650</v>
      </c>
      <c r="J66">
        <v>300</v>
      </c>
      <c r="K66">
        <v>16</v>
      </c>
      <c r="L66">
        <v>31</v>
      </c>
      <c r="M66">
        <v>27</v>
      </c>
      <c r="N66">
        <v>286.34</v>
      </c>
    </row>
    <row r="67" spans="2:14" ht="12.75">
      <c r="B67">
        <v>700</v>
      </c>
      <c r="C67" s="3">
        <f t="shared" si="12"/>
        <v>2519.646003293849</v>
      </c>
      <c r="D67" s="12">
        <f t="shared" si="13"/>
        <v>82.23924548906095</v>
      </c>
      <c r="E67" s="1">
        <f t="shared" si="14"/>
        <v>0.7143860675852561</v>
      </c>
      <c r="F67" s="3">
        <f t="shared" si="15"/>
        <v>2219.646003293849</v>
      </c>
      <c r="G67" s="13">
        <f t="shared" si="16"/>
        <v>72.44748362470948</v>
      </c>
      <c r="H67" s="1">
        <f t="shared" si="17"/>
        <v>0.6072281574474677</v>
      </c>
      <c r="I67">
        <v>700</v>
      </c>
      <c r="J67">
        <v>300</v>
      </c>
      <c r="K67">
        <v>17</v>
      </c>
      <c r="L67">
        <v>32</v>
      </c>
      <c r="M67">
        <v>27</v>
      </c>
      <c r="N67">
        <v>306.38</v>
      </c>
    </row>
    <row r="68" spans="2:14" ht="12.75">
      <c r="B68">
        <v>800</v>
      </c>
      <c r="C68" s="3">
        <f t="shared" si="12"/>
        <v>2713.4955592153874</v>
      </c>
      <c r="D68" s="12">
        <f t="shared" si="13"/>
        <v>81.19862227588088</v>
      </c>
      <c r="E68" s="1">
        <f t="shared" si="14"/>
        <v>0.7296861029588421</v>
      </c>
      <c r="F68" s="3">
        <f t="shared" si="15"/>
        <v>2413.4955592153874</v>
      </c>
      <c r="G68" s="13">
        <f t="shared" si="16"/>
        <v>72.22142435859081</v>
      </c>
      <c r="H68" s="1">
        <f t="shared" si="17"/>
        <v>0.6301834525553637</v>
      </c>
      <c r="I68">
        <v>800</v>
      </c>
      <c r="J68">
        <v>300</v>
      </c>
      <c r="K68">
        <v>17.5</v>
      </c>
      <c r="L68">
        <v>33</v>
      </c>
      <c r="M68">
        <v>30</v>
      </c>
      <c r="N68">
        <v>334.18</v>
      </c>
    </row>
    <row r="69" spans="2:14" ht="12.75">
      <c r="B69">
        <v>900</v>
      </c>
      <c r="C69" s="3">
        <f t="shared" si="12"/>
        <v>2911.4955592153874</v>
      </c>
      <c r="D69" s="12">
        <f t="shared" si="13"/>
        <v>78.41778601635929</v>
      </c>
      <c r="E69" s="1">
        <f t="shared" si="14"/>
        <v>0.7418867575336758</v>
      </c>
      <c r="F69" s="3">
        <f t="shared" si="15"/>
        <v>2611.4955592153874</v>
      </c>
      <c r="G69" s="13">
        <f t="shared" si="16"/>
        <v>70.33763087738062</v>
      </c>
      <c r="H69" s="1">
        <f t="shared" si="17"/>
        <v>0.6491509128419664</v>
      </c>
      <c r="I69">
        <v>900</v>
      </c>
      <c r="J69">
        <v>300</v>
      </c>
      <c r="K69">
        <v>18.5</v>
      </c>
      <c r="L69">
        <v>35</v>
      </c>
      <c r="M69">
        <v>30</v>
      </c>
      <c r="N69">
        <v>371.28</v>
      </c>
    </row>
    <row r="70" spans="2:14" ht="12.75">
      <c r="B70">
        <v>1000</v>
      </c>
      <c r="C70" s="3">
        <f t="shared" si="12"/>
        <v>3110.4955592153874</v>
      </c>
      <c r="D70" s="12">
        <f t="shared" si="13"/>
        <v>77.7526698966476</v>
      </c>
      <c r="E70" s="1">
        <f t="shared" si="14"/>
        <v>0.752291702544741</v>
      </c>
      <c r="F70" s="3">
        <f t="shared" si="15"/>
        <v>2810.4955592153874</v>
      </c>
      <c r="G70" s="13">
        <f t="shared" si="16"/>
        <v>70.25360727947475</v>
      </c>
      <c r="H70" s="1">
        <f t="shared" si="17"/>
        <v>0.6654888137895786</v>
      </c>
      <c r="I70">
        <v>1000</v>
      </c>
      <c r="J70">
        <v>300</v>
      </c>
      <c r="K70">
        <v>19</v>
      </c>
      <c r="L70">
        <v>36</v>
      </c>
      <c r="M70">
        <v>30</v>
      </c>
      <c r="N70">
        <v>400.05</v>
      </c>
    </row>
    <row r="72" spans="1:14" ht="12.75">
      <c r="A72" s="11" t="s">
        <v>11</v>
      </c>
      <c r="B72">
        <v>100</v>
      </c>
      <c r="C72" s="3">
        <f aca="true" t="shared" si="18" ref="C72:C95">4*J72+2*I72-2*K72-4*(2-PI()/2)*M72</f>
        <v>619.398223686155</v>
      </c>
      <c r="D72" s="12">
        <f aca="true" t="shared" si="19" ref="D72:D95">C72/N72*10</f>
        <v>116.34076327688861</v>
      </c>
      <c r="E72" s="1">
        <f aca="true" t="shared" si="20" ref="E72:E95">0.9*2*(I72+J72)/C72</f>
        <v>0.6567664943871762</v>
      </c>
      <c r="F72" s="3">
        <f aca="true" t="shared" si="21" ref="F72:F95">3*J72+2*I72-2*K72-4*(2-PI()/2)*M72</f>
        <v>513.398223686155</v>
      </c>
      <c r="G72" s="13">
        <f aca="true" t="shared" si="22" ref="G72:G95">F72/N72*10</f>
        <v>96.43092105299681</v>
      </c>
      <c r="H72" s="1">
        <f aca="true" t="shared" si="23" ref="H72:H95">0.9*(2*I72+J72)/C72</f>
        <v>0.5027460333140774</v>
      </c>
      <c r="I72">
        <v>120</v>
      </c>
      <c r="J72">
        <v>106</v>
      </c>
      <c r="K72">
        <v>12</v>
      </c>
      <c r="L72">
        <v>20</v>
      </c>
      <c r="M72">
        <v>12</v>
      </c>
      <c r="N72">
        <v>53.24</v>
      </c>
    </row>
    <row r="73" spans="2:14" ht="12.75">
      <c r="B73">
        <v>120</v>
      </c>
      <c r="C73" s="3">
        <f t="shared" si="18"/>
        <v>738.398223686155</v>
      </c>
      <c r="D73" s="12">
        <f t="shared" si="19"/>
        <v>111.18780660836546</v>
      </c>
      <c r="E73" s="1">
        <f t="shared" si="20"/>
        <v>0.648430595634134</v>
      </c>
      <c r="F73" s="3">
        <f t="shared" si="21"/>
        <v>612.398223686155</v>
      </c>
      <c r="G73" s="13">
        <f t="shared" si="22"/>
        <v>92.21476038038774</v>
      </c>
      <c r="H73" s="1">
        <f t="shared" si="23"/>
        <v>0.4948549282471023</v>
      </c>
      <c r="I73">
        <v>140</v>
      </c>
      <c r="J73">
        <v>126</v>
      </c>
      <c r="K73">
        <v>12.5</v>
      </c>
      <c r="L73">
        <v>21</v>
      </c>
      <c r="M73">
        <v>12</v>
      </c>
      <c r="N73">
        <v>66.41</v>
      </c>
    </row>
    <row r="74" spans="2:14" ht="12.75">
      <c r="B74">
        <v>140</v>
      </c>
      <c r="C74" s="3">
        <f t="shared" si="18"/>
        <v>857.398223686155</v>
      </c>
      <c r="D74" s="12">
        <f t="shared" si="19"/>
        <v>106.4297695737531</v>
      </c>
      <c r="E74" s="1">
        <f t="shared" si="20"/>
        <v>0.6424086087232399</v>
      </c>
      <c r="F74" s="3">
        <f t="shared" si="21"/>
        <v>711.398223686155</v>
      </c>
      <c r="G74" s="13">
        <f t="shared" si="22"/>
        <v>88.30663153998944</v>
      </c>
      <c r="H74" s="1">
        <f t="shared" si="23"/>
        <v>0.48915426742651924</v>
      </c>
      <c r="I74">
        <v>160</v>
      </c>
      <c r="J74">
        <v>146</v>
      </c>
      <c r="K74">
        <v>13</v>
      </c>
      <c r="L74">
        <v>22</v>
      </c>
      <c r="M74">
        <v>12</v>
      </c>
      <c r="N74">
        <v>80.56</v>
      </c>
    </row>
    <row r="75" spans="2:14" ht="12.75">
      <c r="B75">
        <v>160</v>
      </c>
      <c r="C75" s="3">
        <f t="shared" si="18"/>
        <v>970.2477796076938</v>
      </c>
      <c r="D75" s="12">
        <f t="shared" si="19"/>
        <v>99.97401129394063</v>
      </c>
      <c r="E75" s="1">
        <f t="shared" si="20"/>
        <v>0.6418978874157492</v>
      </c>
      <c r="F75" s="3">
        <f t="shared" si="21"/>
        <v>804.2477796076938</v>
      </c>
      <c r="G75" s="13">
        <f t="shared" si="22"/>
        <v>82.86942602861347</v>
      </c>
      <c r="H75" s="1">
        <f t="shared" si="23"/>
        <v>0.4879166022842255</v>
      </c>
      <c r="I75">
        <v>180</v>
      </c>
      <c r="J75">
        <v>166</v>
      </c>
      <c r="K75">
        <v>14</v>
      </c>
      <c r="L75">
        <v>23</v>
      </c>
      <c r="M75">
        <v>15</v>
      </c>
      <c r="N75">
        <v>97.05</v>
      </c>
    </row>
    <row r="76" spans="2:14" ht="12.75">
      <c r="B76">
        <v>180</v>
      </c>
      <c r="C76" s="3">
        <f t="shared" si="18"/>
        <v>1089.2477796076937</v>
      </c>
      <c r="D76" s="12">
        <f t="shared" si="19"/>
        <v>96.18081939140782</v>
      </c>
      <c r="E76" s="1">
        <f t="shared" si="20"/>
        <v>0.637871394376623</v>
      </c>
      <c r="F76" s="3">
        <f t="shared" si="21"/>
        <v>903.2477796076938</v>
      </c>
      <c r="G76" s="13">
        <f t="shared" si="22"/>
        <v>79.7569783318052</v>
      </c>
      <c r="H76" s="1">
        <f t="shared" si="23"/>
        <v>0.48418735376256605</v>
      </c>
      <c r="I76">
        <v>200</v>
      </c>
      <c r="J76">
        <v>186</v>
      </c>
      <c r="K76">
        <v>14.5</v>
      </c>
      <c r="L76">
        <v>24</v>
      </c>
      <c r="M76">
        <v>15</v>
      </c>
      <c r="N76">
        <v>113.25</v>
      </c>
    </row>
    <row r="77" spans="2:14" ht="12.75">
      <c r="B77">
        <v>200</v>
      </c>
      <c r="C77" s="3">
        <f t="shared" si="18"/>
        <v>1203.0973355292326</v>
      </c>
      <c r="D77" s="12">
        <f t="shared" si="19"/>
        <v>91.64361178619993</v>
      </c>
      <c r="E77" s="1">
        <f t="shared" si="20"/>
        <v>0.6373549149809156</v>
      </c>
      <c r="F77" s="3">
        <f t="shared" si="21"/>
        <v>997.0973355292325</v>
      </c>
      <c r="G77" s="13">
        <f t="shared" si="22"/>
        <v>75.9519603541463</v>
      </c>
      <c r="H77" s="1">
        <f t="shared" si="23"/>
        <v>0.483252670278957</v>
      </c>
      <c r="I77">
        <v>220</v>
      </c>
      <c r="J77">
        <v>206</v>
      </c>
      <c r="K77">
        <v>15</v>
      </c>
      <c r="L77">
        <v>25</v>
      </c>
      <c r="M77">
        <v>18</v>
      </c>
      <c r="N77">
        <v>131.28</v>
      </c>
    </row>
    <row r="78" spans="2:14" ht="12.75">
      <c r="B78">
        <v>220</v>
      </c>
      <c r="C78" s="3">
        <f t="shared" si="18"/>
        <v>1322.0973355292326</v>
      </c>
      <c r="D78" s="12">
        <f t="shared" si="19"/>
        <v>88.4701107822024</v>
      </c>
      <c r="E78" s="1">
        <f t="shared" si="20"/>
        <v>0.634446479437333</v>
      </c>
      <c r="F78" s="3">
        <f t="shared" si="21"/>
        <v>1096.0973355292326</v>
      </c>
      <c r="G78" s="13">
        <f t="shared" si="22"/>
        <v>73.34698444387263</v>
      </c>
      <c r="H78" s="1">
        <f t="shared" si="23"/>
        <v>0.48060001553943893</v>
      </c>
      <c r="I78">
        <v>240</v>
      </c>
      <c r="J78">
        <v>226</v>
      </c>
      <c r="K78">
        <v>15.5</v>
      </c>
      <c r="L78">
        <v>26</v>
      </c>
      <c r="M78">
        <v>18</v>
      </c>
      <c r="N78">
        <v>149.44</v>
      </c>
    </row>
    <row r="79" spans="2:14" ht="12.75">
      <c r="B79">
        <v>240</v>
      </c>
      <c r="C79" s="3">
        <f t="shared" si="18"/>
        <v>1459.9468914507713</v>
      </c>
      <c r="D79" s="12">
        <f t="shared" si="19"/>
        <v>73.14729653042593</v>
      </c>
      <c r="E79" s="1">
        <f t="shared" si="20"/>
        <v>0.6386533684615473</v>
      </c>
      <c r="F79" s="3">
        <f t="shared" si="21"/>
        <v>1211.9468914507713</v>
      </c>
      <c r="G79" s="13">
        <f t="shared" si="22"/>
        <v>60.72182431237894</v>
      </c>
      <c r="H79" s="1">
        <f t="shared" si="23"/>
        <v>0.48577109493021164</v>
      </c>
      <c r="I79">
        <v>270</v>
      </c>
      <c r="J79">
        <v>248</v>
      </c>
      <c r="K79">
        <v>18</v>
      </c>
      <c r="L79">
        <v>32</v>
      </c>
      <c r="M79">
        <v>21</v>
      </c>
      <c r="N79">
        <v>199.59</v>
      </c>
    </row>
    <row r="80" spans="2:14" ht="12.75">
      <c r="B80">
        <v>260</v>
      </c>
      <c r="C80" s="3">
        <f t="shared" si="18"/>
        <v>1574.79644737231</v>
      </c>
      <c r="D80" s="12">
        <f t="shared" si="19"/>
        <v>71.69898230615144</v>
      </c>
      <c r="E80" s="1">
        <f t="shared" si="20"/>
        <v>0.6377967144108891</v>
      </c>
      <c r="F80" s="3">
        <f t="shared" si="21"/>
        <v>1306.79644737231</v>
      </c>
      <c r="G80" s="13">
        <f t="shared" si="22"/>
        <v>59.497197567488165</v>
      </c>
      <c r="H80" s="1">
        <f t="shared" si="23"/>
        <v>0.4846340625631129</v>
      </c>
      <c r="I80">
        <v>290</v>
      </c>
      <c r="J80">
        <v>268</v>
      </c>
      <c r="K80">
        <v>18</v>
      </c>
      <c r="L80">
        <v>32.5</v>
      </c>
      <c r="M80">
        <v>24</v>
      </c>
      <c r="N80">
        <v>219.64</v>
      </c>
    </row>
    <row r="81" spans="2:14" ht="12.75">
      <c r="B81">
        <v>280</v>
      </c>
      <c r="C81" s="3">
        <f t="shared" si="18"/>
        <v>1693.79644737231</v>
      </c>
      <c r="D81" s="12">
        <f t="shared" si="19"/>
        <v>70.5278334182341</v>
      </c>
      <c r="E81" s="1">
        <f t="shared" si="20"/>
        <v>0.6354954880616767</v>
      </c>
      <c r="F81" s="3">
        <f t="shared" si="21"/>
        <v>1405.79644737231</v>
      </c>
      <c r="G81" s="13">
        <f t="shared" si="22"/>
        <v>58.53582808845395</v>
      </c>
      <c r="H81" s="1">
        <f t="shared" si="23"/>
        <v>0.48246647421404876</v>
      </c>
      <c r="I81">
        <v>310</v>
      </c>
      <c r="J81">
        <v>288</v>
      </c>
      <c r="K81">
        <v>18.5</v>
      </c>
      <c r="L81">
        <v>33</v>
      </c>
      <c r="M81">
        <v>24</v>
      </c>
      <c r="N81">
        <v>240.16</v>
      </c>
    </row>
    <row r="82" spans="2:14" ht="12.75">
      <c r="B82">
        <v>300</v>
      </c>
      <c r="C82" s="3">
        <f t="shared" si="18"/>
        <v>1831.646003293849</v>
      </c>
      <c r="D82" s="12">
        <f t="shared" si="19"/>
        <v>60.434406865971</v>
      </c>
      <c r="E82" s="1">
        <f t="shared" si="20"/>
        <v>0.6387697174541309</v>
      </c>
      <c r="F82" s="3">
        <f t="shared" si="21"/>
        <v>1521.646003293849</v>
      </c>
      <c r="G82" s="13">
        <f t="shared" si="22"/>
        <v>50.20608431087004</v>
      </c>
      <c r="H82" s="1">
        <f t="shared" si="23"/>
        <v>0.4864477079073766</v>
      </c>
      <c r="I82">
        <v>340</v>
      </c>
      <c r="J82">
        <v>310</v>
      </c>
      <c r="K82">
        <v>21</v>
      </c>
      <c r="L82">
        <v>39</v>
      </c>
      <c r="M82">
        <v>27</v>
      </c>
      <c r="N82">
        <v>303.08</v>
      </c>
    </row>
    <row r="83" spans="2:14" ht="12.75">
      <c r="B83">
        <v>320</v>
      </c>
      <c r="C83" s="3">
        <f t="shared" si="18"/>
        <v>1865.646003293849</v>
      </c>
      <c r="D83" s="12">
        <f t="shared" si="19"/>
        <v>59.78676504707095</v>
      </c>
      <c r="E83" s="1">
        <f t="shared" si="20"/>
        <v>0.6444952568049512</v>
      </c>
      <c r="F83" s="3">
        <f t="shared" si="21"/>
        <v>1556.646003293849</v>
      </c>
      <c r="G83" s="13">
        <f t="shared" si="22"/>
        <v>49.88450579374616</v>
      </c>
      <c r="H83" s="1">
        <f t="shared" si="23"/>
        <v>0.495431608337339</v>
      </c>
      <c r="I83">
        <v>359</v>
      </c>
      <c r="J83">
        <v>309</v>
      </c>
      <c r="K83">
        <v>21</v>
      </c>
      <c r="L83">
        <v>40</v>
      </c>
      <c r="M83">
        <v>27</v>
      </c>
      <c r="N83">
        <v>312.05</v>
      </c>
    </row>
    <row r="84" spans="2:14" ht="12.75">
      <c r="B84">
        <v>340</v>
      </c>
      <c r="C84" s="3">
        <f t="shared" si="18"/>
        <v>1901.646003293849</v>
      </c>
      <c r="D84" s="12">
        <f t="shared" si="19"/>
        <v>60.211063017884584</v>
      </c>
      <c r="E84" s="1">
        <f t="shared" si="20"/>
        <v>0.6493322089711743</v>
      </c>
      <c r="F84" s="3">
        <f t="shared" si="21"/>
        <v>1592.646003293849</v>
      </c>
      <c r="G84" s="13">
        <f t="shared" si="22"/>
        <v>50.427318598418424</v>
      </c>
      <c r="H84" s="1">
        <f t="shared" si="23"/>
        <v>0.5030904796912233</v>
      </c>
      <c r="I84">
        <v>377</v>
      </c>
      <c r="J84">
        <v>309</v>
      </c>
      <c r="K84">
        <v>21</v>
      </c>
      <c r="L84">
        <v>40</v>
      </c>
      <c r="M84">
        <v>27</v>
      </c>
      <c r="N84">
        <v>315.83</v>
      </c>
    </row>
    <row r="85" spans="2:14" ht="12.75">
      <c r="B85">
        <v>360</v>
      </c>
      <c r="C85" s="3">
        <f t="shared" si="18"/>
        <v>1933.646003293849</v>
      </c>
      <c r="D85" s="12">
        <f t="shared" si="19"/>
        <v>60.65198718025937</v>
      </c>
      <c r="E85" s="1">
        <f t="shared" si="20"/>
        <v>0.6544114061438691</v>
      </c>
      <c r="F85" s="3">
        <f t="shared" si="21"/>
        <v>1625.646003293849</v>
      </c>
      <c r="G85" s="13">
        <f t="shared" si="22"/>
        <v>50.99106060957464</v>
      </c>
      <c r="H85" s="1">
        <f t="shared" si="23"/>
        <v>0.5110552801891666</v>
      </c>
      <c r="I85">
        <v>395</v>
      </c>
      <c r="J85">
        <v>308</v>
      </c>
      <c r="K85">
        <v>21</v>
      </c>
      <c r="L85">
        <v>40</v>
      </c>
      <c r="M85">
        <v>27</v>
      </c>
      <c r="N85">
        <v>318.81</v>
      </c>
    </row>
    <row r="86" spans="2:14" ht="12.75">
      <c r="B86">
        <v>400</v>
      </c>
      <c r="C86" s="3">
        <f t="shared" si="18"/>
        <v>2003.646003293849</v>
      </c>
      <c r="D86" s="12">
        <f t="shared" si="19"/>
        <v>61.5030389616873</v>
      </c>
      <c r="E86" s="1">
        <f t="shared" si="20"/>
        <v>0.6638897279326027</v>
      </c>
      <c r="F86" s="3">
        <f t="shared" si="21"/>
        <v>1696.646003293849</v>
      </c>
      <c r="G86" s="13">
        <f t="shared" si="22"/>
        <v>52.07950160518906</v>
      </c>
      <c r="H86" s="1">
        <f t="shared" si="23"/>
        <v>0.5259911173268456</v>
      </c>
      <c r="I86">
        <v>432</v>
      </c>
      <c r="J86">
        <v>307</v>
      </c>
      <c r="K86">
        <v>21</v>
      </c>
      <c r="L86">
        <v>40</v>
      </c>
      <c r="M86">
        <v>27</v>
      </c>
      <c r="N86">
        <v>325.78</v>
      </c>
    </row>
    <row r="87" spans="2:14" ht="12.75">
      <c r="B87">
        <v>450</v>
      </c>
      <c r="C87" s="3">
        <f t="shared" si="18"/>
        <v>2095.646003293849</v>
      </c>
      <c r="D87" s="12">
        <f t="shared" si="19"/>
        <v>62.474540999697375</v>
      </c>
      <c r="E87" s="1">
        <f t="shared" si="20"/>
        <v>0.6742550973681173</v>
      </c>
      <c r="F87" s="3">
        <f t="shared" si="21"/>
        <v>1788.646003293849</v>
      </c>
      <c r="G87" s="13">
        <f t="shared" si="22"/>
        <v>53.32238264052734</v>
      </c>
      <c r="H87" s="1">
        <f t="shared" si="23"/>
        <v>0.5424103108126956</v>
      </c>
      <c r="I87">
        <v>478</v>
      </c>
      <c r="J87">
        <v>307</v>
      </c>
      <c r="K87">
        <v>21</v>
      </c>
      <c r="L87">
        <v>40</v>
      </c>
      <c r="M87">
        <v>27</v>
      </c>
      <c r="N87">
        <v>335.44</v>
      </c>
    </row>
    <row r="88" spans="2:14" ht="12.75">
      <c r="B88">
        <v>500</v>
      </c>
      <c r="C88" s="3">
        <f t="shared" si="18"/>
        <v>2183.646003293849</v>
      </c>
      <c r="D88" s="12">
        <f t="shared" si="19"/>
        <v>63.42277093505225</v>
      </c>
      <c r="E88" s="1">
        <f t="shared" si="20"/>
        <v>0.684176829827923</v>
      </c>
      <c r="F88" s="3">
        <f t="shared" si="21"/>
        <v>1877.646003293849</v>
      </c>
      <c r="G88" s="13">
        <f t="shared" si="22"/>
        <v>54.535172910074024</v>
      </c>
      <c r="H88" s="1">
        <f t="shared" si="23"/>
        <v>0.5580574864981975</v>
      </c>
      <c r="I88">
        <v>524</v>
      </c>
      <c r="J88">
        <v>306</v>
      </c>
      <c r="K88">
        <v>21</v>
      </c>
      <c r="L88">
        <v>40</v>
      </c>
      <c r="M88">
        <v>27</v>
      </c>
      <c r="N88">
        <v>344.3</v>
      </c>
    </row>
    <row r="89" spans="2:14" ht="12.75">
      <c r="B89">
        <v>550</v>
      </c>
      <c r="C89" s="3">
        <f t="shared" si="18"/>
        <v>2279.646003293849</v>
      </c>
      <c r="D89" s="12">
        <f t="shared" si="19"/>
        <v>64.32772739132707</v>
      </c>
      <c r="E89" s="1">
        <f t="shared" si="20"/>
        <v>0.6932655323311111</v>
      </c>
      <c r="F89" s="3">
        <f t="shared" si="21"/>
        <v>1973.646003293849</v>
      </c>
      <c r="G89" s="13">
        <f t="shared" si="22"/>
        <v>55.69292858778286</v>
      </c>
      <c r="H89" s="1">
        <f t="shared" si="23"/>
        <v>0.5724573017540496</v>
      </c>
      <c r="I89">
        <v>572</v>
      </c>
      <c r="J89">
        <v>306</v>
      </c>
      <c r="K89">
        <v>21</v>
      </c>
      <c r="L89">
        <v>40</v>
      </c>
      <c r="M89">
        <v>27</v>
      </c>
      <c r="N89">
        <v>354.38</v>
      </c>
    </row>
    <row r="90" spans="2:14" ht="12.75">
      <c r="B90">
        <v>600</v>
      </c>
      <c r="C90" s="3">
        <f t="shared" si="18"/>
        <v>2371.646003293849</v>
      </c>
      <c r="D90" s="12">
        <f t="shared" si="19"/>
        <v>65.21602604888767</v>
      </c>
      <c r="E90" s="1">
        <f t="shared" si="20"/>
        <v>0.7020440646232924</v>
      </c>
      <c r="F90" s="3">
        <f t="shared" si="21"/>
        <v>2066.646003293849</v>
      </c>
      <c r="G90" s="13">
        <f t="shared" si="22"/>
        <v>56.82907120095278</v>
      </c>
      <c r="H90" s="1">
        <f t="shared" si="23"/>
        <v>0.5863016647799928</v>
      </c>
      <c r="I90">
        <v>620</v>
      </c>
      <c r="J90">
        <v>305</v>
      </c>
      <c r="K90">
        <v>21</v>
      </c>
      <c r="L90">
        <v>40</v>
      </c>
      <c r="M90">
        <v>27</v>
      </c>
      <c r="N90">
        <v>363.66</v>
      </c>
    </row>
    <row r="91" spans="2:14" ht="12.75">
      <c r="B91">
        <v>650</v>
      </c>
      <c r="C91" s="3">
        <f t="shared" si="18"/>
        <v>2467.646003293849</v>
      </c>
      <c r="D91" s="12">
        <f t="shared" si="19"/>
        <v>66.02573990725769</v>
      </c>
      <c r="E91" s="1">
        <f t="shared" si="20"/>
        <v>0.7097452380374683</v>
      </c>
      <c r="F91" s="3">
        <f t="shared" si="21"/>
        <v>2162.646003293849</v>
      </c>
      <c r="G91" s="13">
        <f t="shared" si="22"/>
        <v>57.86498644228204</v>
      </c>
      <c r="H91" s="1">
        <f t="shared" si="23"/>
        <v>0.5985056195372485</v>
      </c>
      <c r="I91">
        <v>668</v>
      </c>
      <c r="J91">
        <v>305</v>
      </c>
      <c r="K91">
        <v>21</v>
      </c>
      <c r="L91">
        <v>40</v>
      </c>
      <c r="M91">
        <v>27</v>
      </c>
      <c r="N91">
        <v>373.74</v>
      </c>
    </row>
    <row r="92" spans="2:14" ht="12.75">
      <c r="B92">
        <v>700</v>
      </c>
      <c r="C92" s="3">
        <f t="shared" si="18"/>
        <v>2559.646003293849</v>
      </c>
      <c r="D92" s="12">
        <f t="shared" si="19"/>
        <v>66.82799862393215</v>
      </c>
      <c r="E92" s="1">
        <f t="shared" si="20"/>
        <v>0.7172866863766967</v>
      </c>
      <c r="F92" s="3">
        <f t="shared" si="21"/>
        <v>2255.646003293849</v>
      </c>
      <c r="G92" s="13">
        <f t="shared" si="22"/>
        <v>58.89107627000807</v>
      </c>
      <c r="H92" s="1">
        <f t="shared" si="23"/>
        <v>0.610396905661738</v>
      </c>
      <c r="I92">
        <v>716</v>
      </c>
      <c r="J92">
        <v>304</v>
      </c>
      <c r="K92">
        <v>21</v>
      </c>
      <c r="L92">
        <v>40</v>
      </c>
      <c r="M92">
        <v>27</v>
      </c>
      <c r="N92">
        <v>383.02</v>
      </c>
    </row>
    <row r="93" spans="2:14" ht="12.75">
      <c r="B93">
        <v>800</v>
      </c>
      <c r="C93" s="3">
        <f t="shared" si="18"/>
        <v>2746.4955592153874</v>
      </c>
      <c r="D93" s="12">
        <f t="shared" si="19"/>
        <v>67.93715979952476</v>
      </c>
      <c r="E93" s="1">
        <f t="shared" si="20"/>
        <v>0.7320601678214196</v>
      </c>
      <c r="F93" s="3">
        <f t="shared" si="21"/>
        <v>2443.4955592153874</v>
      </c>
      <c r="G93" s="13">
        <f t="shared" si="22"/>
        <v>60.44216882814425</v>
      </c>
      <c r="H93" s="1">
        <f t="shared" si="23"/>
        <v>0.632770001818783</v>
      </c>
      <c r="I93">
        <v>814</v>
      </c>
      <c r="J93">
        <v>303</v>
      </c>
      <c r="K93">
        <v>21</v>
      </c>
      <c r="L93">
        <v>40</v>
      </c>
      <c r="M93">
        <v>30</v>
      </c>
      <c r="N93">
        <v>404.27</v>
      </c>
    </row>
    <row r="94" spans="2:14" ht="12.75">
      <c r="B94">
        <v>900</v>
      </c>
      <c r="C94" s="3">
        <f t="shared" si="18"/>
        <v>2934.4955592153874</v>
      </c>
      <c r="D94" s="12">
        <f t="shared" si="19"/>
        <v>69.2702490195545</v>
      </c>
      <c r="E94" s="1">
        <f t="shared" si="20"/>
        <v>0.7434327147468257</v>
      </c>
      <c r="F94" s="3">
        <f t="shared" si="21"/>
        <v>2632.4955592153874</v>
      </c>
      <c r="G94" s="13">
        <f t="shared" si="22"/>
        <v>62.141386568830995</v>
      </c>
      <c r="H94" s="1">
        <f t="shared" si="23"/>
        <v>0.6508103220679721</v>
      </c>
      <c r="I94">
        <v>910</v>
      </c>
      <c r="J94">
        <v>302</v>
      </c>
      <c r="K94">
        <v>21</v>
      </c>
      <c r="L94">
        <v>40</v>
      </c>
      <c r="M94">
        <v>30</v>
      </c>
      <c r="N94">
        <v>423.63</v>
      </c>
    </row>
    <row r="95" spans="2:14" ht="12.75">
      <c r="B95">
        <v>1000</v>
      </c>
      <c r="C95" s="3">
        <f t="shared" si="18"/>
        <v>3130.4955592153874</v>
      </c>
      <c r="D95" s="12">
        <f t="shared" si="19"/>
        <v>70.47332476115773</v>
      </c>
      <c r="E95" s="1">
        <f t="shared" si="20"/>
        <v>0.7532353761239635</v>
      </c>
      <c r="F95" s="3">
        <f t="shared" si="21"/>
        <v>2828.4955592153874</v>
      </c>
      <c r="G95" s="13">
        <f t="shared" si="22"/>
        <v>63.67473850690861</v>
      </c>
      <c r="H95" s="1">
        <f t="shared" si="23"/>
        <v>0.6664120617768503</v>
      </c>
      <c r="I95">
        <v>1008</v>
      </c>
      <c r="J95">
        <v>302</v>
      </c>
      <c r="K95">
        <v>21</v>
      </c>
      <c r="L95">
        <v>40</v>
      </c>
      <c r="M95">
        <v>30</v>
      </c>
      <c r="N95">
        <v>444.21</v>
      </c>
    </row>
  </sheetData>
  <sheetProtection/>
  <printOptions/>
  <pageMargins left="0.75" right="0.75" top="1" bottom="1" header="0.5" footer="0.5"/>
  <pageSetup horizontalDpi="100" verticalDpi="1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Ingegneri</dc:creator>
  <cp:keywords/>
  <dc:description/>
  <cp:lastModifiedBy>Ingegneri</cp:lastModifiedBy>
  <dcterms:created xsi:type="dcterms:W3CDTF">2007-10-24T13:33:12Z</dcterms:created>
  <dcterms:modified xsi:type="dcterms:W3CDTF">2014-03-03T09:24:02Z</dcterms:modified>
  <cp:category/>
  <cp:version/>
  <cp:contentType/>
  <cp:contentStatus/>
</cp:coreProperties>
</file>